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M RA\Desktop\"/>
    </mc:Choice>
  </mc:AlternateContent>
  <bookViews>
    <workbookView xWindow="0" yWindow="0" windowWidth="28800" windowHeight="12435" activeTab="1"/>
  </bookViews>
  <sheets>
    <sheet name="Format 1" sheetId="1" r:id="rId1"/>
    <sheet name="Format 2" sheetId="2" r:id="rId2"/>
  </sheets>
  <externalReferences>
    <externalReference r:id="rId3"/>
  </externalReferences>
  <definedNames>
    <definedName name="_xlnm.Print_Area" localSheetId="0">'Format 1'!$A$1:$I$48</definedName>
    <definedName name="_xlnm.Print_Area" localSheetId="1">'Format 2'!$A$1:$I$15</definedName>
    <definedName name="_xlnm.Print_Titles" localSheetId="0">'Format 1'!$4:$8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2" l="1"/>
  <c r="C15" i="2"/>
  <c r="F5" i="2"/>
  <c r="E5" i="2"/>
  <c r="E15" i="2" s="1"/>
  <c r="F48" i="1"/>
  <c r="G11" i="2" s="1"/>
  <c r="E48" i="1"/>
  <c r="D48" i="1"/>
  <c r="D11" i="2" s="1"/>
  <c r="F47" i="1"/>
  <c r="E47" i="1"/>
  <c r="D47" i="1"/>
  <c r="D10" i="2" s="1"/>
  <c r="F46" i="1"/>
  <c r="E46" i="1"/>
  <c r="D46" i="1"/>
  <c r="G45" i="1"/>
  <c r="F45" i="1"/>
  <c r="E45" i="1"/>
  <c r="K45" i="1" s="1"/>
  <c r="D45" i="1"/>
  <c r="H45" i="1" s="1"/>
  <c r="K44" i="1"/>
  <c r="J44" i="1"/>
  <c r="F43" i="1"/>
  <c r="E43" i="1"/>
  <c r="D43" i="1"/>
  <c r="J43" i="1" s="1"/>
  <c r="F42" i="1"/>
  <c r="E42" i="1"/>
  <c r="D42" i="1"/>
  <c r="D9" i="2" s="1"/>
  <c r="K41" i="1"/>
  <c r="J41" i="1"/>
  <c r="F40" i="1"/>
  <c r="E40" i="1"/>
  <c r="G40" i="1" s="1"/>
  <c r="D40" i="1"/>
  <c r="F39" i="1"/>
  <c r="E39" i="1"/>
  <c r="D39" i="1"/>
  <c r="H39" i="1" s="1"/>
  <c r="K38" i="1"/>
  <c r="J38" i="1"/>
  <c r="F37" i="1"/>
  <c r="E37" i="1"/>
  <c r="G37" i="1" s="1"/>
  <c r="D37" i="1"/>
  <c r="D7" i="2" s="1"/>
  <c r="F36" i="1"/>
  <c r="E36" i="1"/>
  <c r="D36" i="1"/>
  <c r="D6" i="2" s="1"/>
  <c r="F35" i="1"/>
  <c r="H35" i="1" s="1"/>
  <c r="E35" i="1"/>
  <c r="D35" i="1"/>
  <c r="F34" i="1"/>
  <c r="H34" i="1" s="1"/>
  <c r="E34" i="1"/>
  <c r="G34" i="1" s="1"/>
  <c r="D34" i="1"/>
  <c r="F33" i="1"/>
  <c r="E33" i="1"/>
  <c r="G33" i="1" s="1"/>
  <c r="D33" i="1"/>
  <c r="F32" i="1"/>
  <c r="E32" i="1"/>
  <c r="D32" i="1"/>
  <c r="D5" i="2" s="1"/>
  <c r="K31" i="1"/>
  <c r="J31" i="1"/>
  <c r="F30" i="1"/>
  <c r="E30" i="1"/>
  <c r="G30" i="1" s="1"/>
  <c r="D30" i="1"/>
  <c r="F29" i="1"/>
  <c r="E29" i="1"/>
  <c r="D29" i="1"/>
  <c r="F28" i="1"/>
  <c r="H28" i="1" s="1"/>
  <c r="E28" i="1"/>
  <c r="G28" i="1" s="1"/>
  <c r="D28" i="1"/>
  <c r="F27" i="1"/>
  <c r="H27" i="1" s="1"/>
  <c r="E27" i="1"/>
  <c r="D27" i="1"/>
  <c r="K26" i="1"/>
  <c r="J26" i="1"/>
  <c r="F25" i="1"/>
  <c r="H25" i="1" s="1"/>
  <c r="E25" i="1"/>
  <c r="G25" i="1" s="1"/>
  <c r="D25" i="1"/>
  <c r="F24" i="1"/>
  <c r="E24" i="1"/>
  <c r="G24" i="1" s="1"/>
  <c r="D24" i="1"/>
  <c r="F23" i="1"/>
  <c r="E23" i="1"/>
  <c r="G23" i="1" s="1"/>
  <c r="D23" i="1"/>
  <c r="F22" i="1"/>
  <c r="E22" i="1"/>
  <c r="D22" i="1"/>
  <c r="K21" i="1"/>
  <c r="J21" i="1"/>
  <c r="F20" i="1"/>
  <c r="E20" i="1"/>
  <c r="G20" i="1" s="1"/>
  <c r="D20" i="1"/>
  <c r="F19" i="1"/>
  <c r="E19" i="1"/>
  <c r="K19" i="1" s="1"/>
  <c r="D19" i="1"/>
  <c r="K18" i="1"/>
  <c r="J18" i="1"/>
  <c r="F17" i="1"/>
  <c r="K17" i="1" s="1"/>
  <c r="E17" i="1"/>
  <c r="G17" i="1" s="1"/>
  <c r="D17" i="1"/>
  <c r="F16" i="1"/>
  <c r="E16" i="1"/>
  <c r="G16" i="1" s="1"/>
  <c r="D16" i="1"/>
  <c r="D14" i="2" s="1"/>
  <c r="K15" i="1"/>
  <c r="J15" i="1"/>
  <c r="F14" i="1"/>
  <c r="K14" i="1" s="1"/>
  <c r="E14" i="1"/>
  <c r="G14" i="1" s="1"/>
  <c r="D14" i="1"/>
  <c r="G13" i="1"/>
  <c r="F13" i="1"/>
  <c r="H13" i="1" s="1"/>
  <c r="E13" i="1"/>
  <c r="G13" i="2" s="1"/>
  <c r="D13" i="1"/>
  <c r="D13" i="2" s="1"/>
  <c r="K12" i="1"/>
  <c r="J12" i="1"/>
  <c r="F11" i="1"/>
  <c r="E11" i="1"/>
  <c r="D11" i="1"/>
  <c r="J11" i="1" s="1"/>
  <c r="F10" i="1"/>
  <c r="E10" i="1"/>
  <c r="D10" i="1"/>
  <c r="D8" i="2" s="1"/>
  <c r="K10" i="1" l="1"/>
  <c r="G11" i="1"/>
  <c r="H13" i="2"/>
  <c r="H14" i="1"/>
  <c r="H19" i="1"/>
  <c r="K20" i="1"/>
  <c r="K22" i="1"/>
  <c r="K23" i="1"/>
  <c r="J25" i="1"/>
  <c r="J28" i="1"/>
  <c r="K29" i="1"/>
  <c r="K30" i="1"/>
  <c r="K32" i="1"/>
  <c r="K33" i="1"/>
  <c r="J35" i="1"/>
  <c r="K36" i="1"/>
  <c r="G7" i="2"/>
  <c r="H7" i="2" s="1"/>
  <c r="K39" i="1"/>
  <c r="K40" i="1"/>
  <c r="K42" i="1"/>
  <c r="G43" i="1"/>
  <c r="J46" i="1"/>
  <c r="K47" i="1"/>
  <c r="G48" i="1"/>
  <c r="H10" i="1"/>
  <c r="K11" i="1"/>
  <c r="K13" i="1"/>
  <c r="H17" i="1"/>
  <c r="G19" i="1"/>
  <c r="H22" i="1"/>
  <c r="H24" i="1"/>
  <c r="D12" i="2"/>
  <c r="H29" i="1"/>
  <c r="K43" i="1"/>
  <c r="I11" i="2"/>
  <c r="G10" i="1"/>
  <c r="K16" i="1"/>
  <c r="J20" i="1"/>
  <c r="J23" i="1"/>
  <c r="G12" i="2"/>
  <c r="J30" i="1"/>
  <c r="J33" i="1"/>
  <c r="J40" i="1"/>
  <c r="G42" i="1"/>
  <c r="G47" i="1"/>
  <c r="I12" i="2"/>
  <c r="H11" i="2"/>
  <c r="I13" i="2"/>
  <c r="H11" i="1"/>
  <c r="H20" i="1"/>
  <c r="G22" i="1"/>
  <c r="H23" i="1"/>
  <c r="J24" i="1"/>
  <c r="K25" i="1"/>
  <c r="J27" i="1"/>
  <c r="K28" i="1"/>
  <c r="G29" i="1"/>
  <c r="H30" i="1"/>
  <c r="G32" i="1"/>
  <c r="H33" i="1"/>
  <c r="J34" i="1"/>
  <c r="K35" i="1"/>
  <c r="G36" i="1"/>
  <c r="H37" i="1"/>
  <c r="G39" i="1"/>
  <c r="H40" i="1"/>
  <c r="H43" i="1"/>
  <c r="K46" i="1"/>
  <c r="H48" i="1"/>
  <c r="J14" i="1"/>
  <c r="H16" i="1"/>
  <c r="J17" i="1"/>
  <c r="K24" i="1"/>
  <c r="K27" i="1"/>
  <c r="H32" i="1"/>
  <c r="K34" i="1"/>
  <c r="G35" i="1"/>
  <c r="H36" i="1"/>
  <c r="J37" i="1"/>
  <c r="H42" i="1"/>
  <c r="H47" i="1"/>
  <c r="J48" i="1"/>
  <c r="G14" i="2"/>
  <c r="I14" i="2" s="1"/>
  <c r="J10" i="1"/>
  <c r="J13" i="1"/>
  <c r="J16" i="1"/>
  <c r="J19" i="1"/>
  <c r="J22" i="1"/>
  <c r="G27" i="1"/>
  <c r="J29" i="1"/>
  <c r="J32" i="1"/>
  <c r="J36" i="1"/>
  <c r="K37" i="1"/>
  <c r="J39" i="1"/>
  <c r="J42" i="1"/>
  <c r="J45" i="1"/>
  <c r="J47" i="1"/>
  <c r="K48" i="1"/>
  <c r="G5" i="2"/>
  <c r="H5" i="2" s="1"/>
  <c r="G6" i="2"/>
  <c r="I6" i="2" s="1"/>
  <c r="G8" i="2"/>
  <c r="I8" i="2" s="1"/>
  <c r="G9" i="2"/>
  <c r="I9" i="2" s="1"/>
  <c r="G10" i="2"/>
  <c r="I10" i="2" s="1"/>
  <c r="H12" i="2" l="1"/>
  <c r="I7" i="2"/>
  <c r="H14" i="2"/>
  <c r="D15" i="2"/>
  <c r="H10" i="2"/>
  <c r="H15" i="2" s="1"/>
  <c r="H9" i="2"/>
  <c r="H8" i="2"/>
  <c r="G15" i="2"/>
  <c r="I15" i="2" s="1"/>
  <c r="I5" i="2"/>
  <c r="H6" i="2"/>
</calcChain>
</file>

<file path=xl/sharedStrings.xml><?xml version="1.0" encoding="utf-8"?>
<sst xmlns="http://schemas.openxmlformats.org/spreadsheetml/2006/main" count="140" uniqueCount="106">
  <si>
    <t>BANGALORE ELECTRICITY SUPPLY COMPANY LIMITED</t>
  </si>
  <si>
    <t>STANDARDS OF PERFORMANCE AND  AMOUNT TO BE PAID TO CONSUMERS FOR DEFAULT IN EACH CASE</t>
  </si>
  <si>
    <t>Tenure: FY-21</t>
  </si>
  <si>
    <t>Nature of Service</t>
  </si>
  <si>
    <t>As per KERC Regulations</t>
  </si>
  <si>
    <t xml:space="preserve"> BESCOM</t>
  </si>
  <si>
    <t>Standards of Performance</t>
  </si>
  <si>
    <t>Amount  payable to affected consumer</t>
  </si>
  <si>
    <t xml:space="preserve">Total No. of Complaints </t>
  </si>
  <si>
    <t>Overall Standards of Performance 
(indicative Time Limit as per column 2)</t>
  </si>
  <si>
    <t>Amount  paid to affected consumer</t>
  </si>
  <si>
    <t>(Indicative Maximum time limit for rendering service)</t>
  </si>
  <si>
    <t xml:space="preserve">No. of Complaints redressed </t>
  </si>
  <si>
    <t>Complaints redressed in Percentage</t>
  </si>
  <si>
    <t xml:space="preserve">Within </t>
  </si>
  <si>
    <t xml:space="preserve">After </t>
  </si>
  <si>
    <t>1. Normal Fuse-off</t>
  </si>
  <si>
    <t>Cities and Towns</t>
  </si>
  <si>
    <t>Within 6 hours</t>
  </si>
  <si>
    <t xml:space="preserve">Rs.50 in each case of default </t>
  </si>
  <si>
    <t>Rural areas</t>
  </si>
  <si>
    <t>Within 24 hours</t>
  </si>
  <si>
    <t>Rs.50 in each case of default</t>
  </si>
  <si>
    <t>2.Line Breakdowns</t>
  </si>
  <si>
    <t xml:space="preserve">i) Within 6 hours (10 hrs if poles are broken down) </t>
  </si>
  <si>
    <t>Rs.50 to each affected consumer</t>
  </si>
  <si>
    <t>ii) Within 24 hours in all cases</t>
  </si>
  <si>
    <t>3. Distribution Transformer Failure</t>
  </si>
  <si>
    <t>i) Within 24 hours</t>
  </si>
  <si>
    <t>ii) Within 72 hours</t>
  </si>
  <si>
    <t>4. Period of Scheduled outages</t>
  </si>
  <si>
    <t>Maximum duration in a single stretch</t>
  </si>
  <si>
    <t>i) Not to exceed 12 hours</t>
  </si>
  <si>
    <t>Restoration of supply</t>
  </si>
  <si>
    <t>ii) By 6 PM on any day</t>
  </si>
  <si>
    <t>5. Voltage Variations</t>
  </si>
  <si>
    <t>Where no expansion or enhancement of network is involved</t>
  </si>
  <si>
    <t>Within 7 days</t>
  </si>
  <si>
    <t>Where up-gradation of distribution system is required</t>
  </si>
  <si>
    <t>Within 120 days</t>
  </si>
  <si>
    <t>Opening of neutral and neutral voltage exceeding 2% of supply voltage</t>
  </si>
  <si>
    <t>i) Within 6 hours in Cities</t>
  </si>
  <si>
    <t>ii) Within 24 hours in Rural Areas</t>
  </si>
  <si>
    <t>6. Meter Complaints</t>
  </si>
  <si>
    <t>Inspect and check correctness</t>
  </si>
  <si>
    <t>Replace slow, creeping or stuck meters</t>
  </si>
  <si>
    <t>Within 10 days</t>
  </si>
  <si>
    <t>Replace burnt meters if cause not attributable to consumer</t>
  </si>
  <si>
    <t>Within 7 days of receipt of complaint</t>
  </si>
  <si>
    <t>Replace burnt meters in all other cases</t>
  </si>
  <si>
    <t>Within 24 hours of payment of charges by consumer</t>
  </si>
  <si>
    <t>7. Application for new connection/ additional load</t>
  </si>
  <si>
    <t>Release of supply where service is feasible from existing network.</t>
  </si>
  <si>
    <t>Within one month of receipt of application. (as per section 43 of Act)</t>
  </si>
  <si>
    <t>Rs.200 for each day of default</t>
  </si>
  <si>
    <t xml:space="preserve">Release of supply where Network expansion/ enhancement required for providing connection </t>
  </si>
  <si>
    <t>As specified by the Commission in KERC (Duty of the Licensee to Supply Electricity on request) Regulations 2004.</t>
  </si>
  <si>
    <t>Rs.50 for each day of default in Case of LT and Rs. 500  for each day of default in case of HT &amp; EHT.</t>
  </si>
  <si>
    <t>IP sets</t>
  </si>
  <si>
    <t xml:space="preserve">Within 30 days after attaining seniority (The number of new connections shall be limited to the target fixed for the year) </t>
  </si>
  <si>
    <t>Rs.50 for each day of default</t>
  </si>
  <si>
    <r>
      <t>8.</t>
    </r>
    <r>
      <rPr>
        <b/>
        <u/>
        <sz val="12"/>
        <rFont val="Bookman Old Style"/>
        <family val="1"/>
      </rPr>
      <t xml:space="preserve"> </t>
    </r>
    <r>
      <rPr>
        <b/>
        <sz val="12"/>
        <rFont val="Bookman Old Style"/>
        <family val="1"/>
      </rPr>
      <t>Erection of sub-station for release of supply</t>
    </r>
  </si>
  <si>
    <t>Rs.1000 for each day of default</t>
  </si>
  <si>
    <t>9. Transfer of ownership and conversion of service Title transfer of ownership                   Change of category</t>
  </si>
  <si>
    <t>Within 7 days of receipt of application</t>
  </si>
  <si>
    <t>10. Conversion of LT single phase to LT three phase. Conversion from LT to HT and vice-versa</t>
  </si>
  <si>
    <t>Within 30 days from the date of payment of charges</t>
  </si>
  <si>
    <t>11.Resolution of complaints on consumer's Bills</t>
  </si>
  <si>
    <t>If no additional information is required</t>
  </si>
  <si>
    <t>Within 24 hours of receipt of complaint</t>
  </si>
  <si>
    <t>If additional information is required</t>
  </si>
  <si>
    <t>12. Reconnection of supply following disconnection</t>
  </si>
  <si>
    <t>Towns and cities</t>
  </si>
  <si>
    <t>On the same day</t>
  </si>
  <si>
    <t>Within 24 hours of receipt of payment from consumer</t>
  </si>
  <si>
    <t>13. Payment of Solatium in case of electric accidents</t>
  </si>
  <si>
    <t>Cases where it is established beyond doubt that the accident is not due to the fault of the victim</t>
  </si>
  <si>
    <t>Within 7 days without waiting for the report from CEIG</t>
  </si>
  <si>
    <t>In other cases</t>
  </si>
  <si>
    <t>Within 30 days after receipt of report from CEIG</t>
  </si>
  <si>
    <t>14. Refund of Deposits</t>
  </si>
  <si>
    <t>Within 60 days after receipt of request</t>
  </si>
  <si>
    <t>Rs.50 for each day of delay</t>
  </si>
  <si>
    <t>15. Issue of certificates</t>
  </si>
  <si>
    <t>On the same day of receipt of request</t>
  </si>
  <si>
    <t>BESCOM</t>
  </si>
  <si>
    <t>Standard of performance inrespect of consumers related services for FY-21</t>
  </si>
  <si>
    <t>SLNO</t>
  </si>
  <si>
    <t>Nature of Services</t>
  </si>
  <si>
    <t>Opening Balance of Complaints</t>
  </si>
  <si>
    <t>Complaints Received during the month</t>
  </si>
  <si>
    <t>Complaints Attended during the month</t>
  </si>
  <si>
    <t>Closing Balance of Complaints</t>
  </si>
  <si>
    <t>% of Performance</t>
  </si>
  <si>
    <t>6=[3+4-5]</t>
  </si>
  <si>
    <t>Application for new connection/additional load</t>
  </si>
  <si>
    <t>Transfer of ownership and conversion of service Title transfer of ownership Change of category</t>
  </si>
  <si>
    <t>Conversion of LT single phase to LT three phase. Conversion from LT to HT and vice-versa</t>
  </si>
  <si>
    <t>Normal Fuse-off</t>
  </si>
  <si>
    <t>Reconnection of supply following disconnection</t>
  </si>
  <si>
    <t>Refund of Deposits</t>
  </si>
  <si>
    <t>Issue of certificates</t>
  </si>
  <si>
    <t>Meter Complaints</t>
  </si>
  <si>
    <t>Line Breakdowns</t>
  </si>
  <si>
    <t>Distribution Transformer Failure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</si>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</sst>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Bookman Old Style"/>
      <family val="1"/>
    </font>
    <font>
      <b/>
      <u/>
      <sz val="13.5"/>
      <name val="Bookman Old Style"/>
      <family val="1"/>
    </font>
    <font>
      <b/>
      <u/>
      <sz val="16"/>
      <name val="Bookman Old Style"/>
      <family val="1"/>
    </font>
    <font>
      <b/>
      <u/>
      <sz val="14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sz val="12"/>
      <name val="Bookman Old Style"/>
      <family val="1"/>
    </font>
    <font>
      <b/>
      <u/>
      <sz val="12"/>
      <name val="Bookman Old Style"/>
      <family val="1"/>
    </font>
    <font>
      <sz val="10"/>
      <name val="Bookman Old Style"/>
      <family val="1"/>
    </font>
    <font>
      <b/>
      <sz val="11"/>
      <name val="Arial"/>
      <family val="2"/>
    </font>
    <font>
      <sz val="11"/>
      <name val="Arial"/>
      <family val="2"/>
    </font>
    <font>
      <b/>
      <sz val="16"/>
      <color theme="1"/>
      <name val="Bookman Old Style"/>
      <family val="1"/>
    </font>
    <font>
      <sz val="16"/>
      <color theme="1"/>
      <name val="Maiandra GD"/>
      <family val="2"/>
    </font>
    <font>
      <b/>
      <sz val="14"/>
      <color theme="1"/>
      <name val="Bookman Old Style"/>
      <family val="1"/>
    </font>
    <font>
      <b/>
      <sz val="14"/>
      <color theme="1"/>
      <name val="Maiandra GD"/>
      <family val="2"/>
    </font>
    <font>
      <sz val="12"/>
      <color theme="1"/>
      <name val="Maiandra GD"/>
      <family val="2"/>
    </font>
    <font>
      <sz val="11"/>
      <name val="Bookman Old Style"/>
      <family val="1"/>
    </font>
    <font>
      <sz val="11"/>
      <color theme="1"/>
      <name val="Maiandra GD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>
      <alignment vertical="top"/>
    </xf>
  </cellStyleXfs>
  <cellXfs count="43">
    <xf numFmtId="0" fontId="0" fillId="0" borderId="0" xfId="0"/>
    <xf numFmtId="0" fontId="2" fillId="0" borderId="0" xfId="2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left" vertical="center" wrapText="1"/>
    </xf>
    <xf numFmtId="1" fontId="9" fillId="0" borderId="1" xfId="2" applyNumberFormat="1" applyFont="1" applyBorder="1" applyAlignment="1">
      <alignment horizontal="center" vertical="center" wrapText="1"/>
    </xf>
    <xf numFmtId="1" fontId="11" fillId="0" borderId="1" xfId="2" applyNumberFormat="1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left" vertical="center" wrapText="1"/>
    </xf>
    <xf numFmtId="10" fontId="11" fillId="0" borderId="1" xfId="1" applyNumberFormat="1" applyFont="1" applyBorder="1" applyAlignment="1">
      <alignment horizontal="center" vertical="center" wrapText="1"/>
    </xf>
    <xf numFmtId="1" fontId="2" fillId="0" borderId="0" xfId="2" applyNumberFormat="1" applyBorder="1" applyAlignment="1">
      <alignment horizontal="center" vertical="center" wrapText="1"/>
    </xf>
    <xf numFmtId="2" fontId="2" fillId="0" borderId="0" xfId="2" applyNumberFormat="1" applyBorder="1" applyAlignment="1">
      <alignment horizontal="center" vertical="center" wrapText="1"/>
    </xf>
    <xf numFmtId="0" fontId="11" fillId="0" borderId="1" xfId="2" applyFont="1" applyBorder="1" applyAlignment="1">
      <alignment horizontal="left" vertical="center" wrapText="1"/>
    </xf>
    <xf numFmtId="0" fontId="7" fillId="0" borderId="1" xfId="2" applyFont="1" applyBorder="1" applyAlignment="1">
      <alignment horizontal="left" vertical="center" wrapText="1"/>
    </xf>
    <xf numFmtId="0" fontId="12" fillId="0" borderId="0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10" fontId="8" fillId="0" borderId="1" xfId="1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" fontId="20" fillId="0" borderId="0" xfId="0" applyNumberFormat="1" applyFont="1" applyBorder="1"/>
    <xf numFmtId="0" fontId="20" fillId="0" borderId="0" xfId="0" applyFont="1" applyBorder="1"/>
    <xf numFmtId="0" fontId="7" fillId="0" borderId="1" xfId="2" applyFont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6" fillId="0" borderId="0" xfId="2" applyFont="1" applyBorder="1" applyAlignment="1">
      <alignment horizontal="center"/>
    </xf>
    <xf numFmtId="0" fontId="8" fillId="0" borderId="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</cellXfs>
  <cellStyles count="4">
    <cellStyle name="Normal" xfId="0" builtinId="0"/>
    <cellStyle name="Normal 21" xfId="2"/>
    <cellStyle name="Normal 22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-21--SOP/FY-21_%20Annual%20SOP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 1"/>
      <sheetName val="Format 2"/>
      <sheetName val="Qtr-1"/>
      <sheetName val="Qtr-2"/>
      <sheetName val="Qtr-3"/>
      <sheetName val="Qtr-4"/>
    </sheetNames>
    <sheetDataSet>
      <sheetData sheetId="0"/>
      <sheetData sheetId="1"/>
      <sheetData sheetId="2">
        <row r="13">
          <cell r="D13">
            <v>129587</v>
          </cell>
          <cell r="E13">
            <v>129583</v>
          </cell>
          <cell r="F13">
            <v>4</v>
          </cell>
        </row>
        <row r="14">
          <cell r="D14">
            <v>28465</v>
          </cell>
          <cell r="E14">
            <v>28461</v>
          </cell>
          <cell r="F14">
            <v>4</v>
          </cell>
        </row>
        <row r="16">
          <cell r="D16">
            <v>2264</v>
          </cell>
          <cell r="E16">
            <v>2264</v>
          </cell>
          <cell r="F16">
            <v>0</v>
          </cell>
        </row>
        <row r="17">
          <cell r="D17">
            <v>1456</v>
          </cell>
          <cell r="E17">
            <v>1455</v>
          </cell>
          <cell r="F17">
            <v>1</v>
          </cell>
        </row>
        <row r="19">
          <cell r="D19">
            <v>872</v>
          </cell>
          <cell r="E19">
            <v>872</v>
          </cell>
          <cell r="F19">
            <v>0</v>
          </cell>
        </row>
        <row r="20">
          <cell r="D20">
            <v>7658</v>
          </cell>
          <cell r="E20">
            <v>7653</v>
          </cell>
          <cell r="F20">
            <v>5</v>
          </cell>
        </row>
        <row r="22">
          <cell r="D22">
            <v>1276</v>
          </cell>
          <cell r="E22">
            <v>1276</v>
          </cell>
          <cell r="F22">
            <v>0</v>
          </cell>
        </row>
        <row r="23">
          <cell r="D23">
            <v>761</v>
          </cell>
          <cell r="E23">
            <v>761</v>
          </cell>
          <cell r="F23">
            <v>0</v>
          </cell>
        </row>
        <row r="25">
          <cell r="D25">
            <v>941</v>
          </cell>
          <cell r="E25">
            <v>941</v>
          </cell>
          <cell r="F25">
            <v>0</v>
          </cell>
        </row>
        <row r="26">
          <cell r="D26">
            <v>230</v>
          </cell>
          <cell r="E26">
            <v>230</v>
          </cell>
          <cell r="F26">
            <v>0</v>
          </cell>
        </row>
        <row r="27">
          <cell r="D27">
            <v>141</v>
          </cell>
          <cell r="E27">
            <v>141</v>
          </cell>
          <cell r="F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</row>
        <row r="30">
          <cell r="D30">
            <v>2994</v>
          </cell>
          <cell r="E30">
            <v>2994</v>
          </cell>
          <cell r="F30">
            <v>0</v>
          </cell>
        </row>
        <row r="31">
          <cell r="D31">
            <v>2241</v>
          </cell>
          <cell r="E31">
            <v>2240</v>
          </cell>
          <cell r="F31">
            <v>1</v>
          </cell>
        </row>
        <row r="32">
          <cell r="D32">
            <v>860</v>
          </cell>
          <cell r="E32">
            <v>858</v>
          </cell>
          <cell r="F32">
            <v>2</v>
          </cell>
        </row>
        <row r="33">
          <cell r="D33">
            <v>934</v>
          </cell>
          <cell r="E33">
            <v>934</v>
          </cell>
          <cell r="F33">
            <v>0</v>
          </cell>
        </row>
        <row r="35">
          <cell r="D35">
            <v>35057</v>
          </cell>
          <cell r="E35">
            <v>35034</v>
          </cell>
          <cell r="F35">
            <v>23</v>
          </cell>
        </row>
        <row r="36">
          <cell r="D36">
            <v>1805</v>
          </cell>
          <cell r="E36">
            <v>1779</v>
          </cell>
          <cell r="F36">
            <v>26</v>
          </cell>
        </row>
        <row r="37">
          <cell r="D37">
            <v>1332</v>
          </cell>
          <cell r="E37">
            <v>1326</v>
          </cell>
          <cell r="F37">
            <v>6</v>
          </cell>
        </row>
        <row r="38">
          <cell r="D38">
            <v>0</v>
          </cell>
          <cell r="E38">
            <v>0</v>
          </cell>
          <cell r="F38">
            <v>0</v>
          </cell>
        </row>
        <row r="39">
          <cell r="D39">
            <v>6603</v>
          </cell>
          <cell r="E39">
            <v>6603</v>
          </cell>
          <cell r="F39">
            <v>0</v>
          </cell>
        </row>
        <row r="40">
          <cell r="D40">
            <v>711</v>
          </cell>
          <cell r="E40">
            <v>711</v>
          </cell>
          <cell r="F40">
            <v>0</v>
          </cell>
        </row>
        <row r="42">
          <cell r="D42">
            <v>28078</v>
          </cell>
          <cell r="E42">
            <v>28078</v>
          </cell>
          <cell r="F42">
            <v>0</v>
          </cell>
        </row>
        <row r="43">
          <cell r="D43">
            <v>1773</v>
          </cell>
          <cell r="E43">
            <v>1773</v>
          </cell>
          <cell r="F43">
            <v>0</v>
          </cell>
        </row>
        <row r="45">
          <cell r="D45">
            <v>160021</v>
          </cell>
          <cell r="E45">
            <v>160021</v>
          </cell>
          <cell r="F45">
            <v>0</v>
          </cell>
        </row>
        <row r="46">
          <cell r="D46">
            <v>28555</v>
          </cell>
          <cell r="E46">
            <v>28553</v>
          </cell>
          <cell r="F46">
            <v>2</v>
          </cell>
        </row>
        <row r="48">
          <cell r="D48">
            <v>0.27272727272727271</v>
          </cell>
          <cell r="E48">
            <v>0.27272727272727271</v>
          </cell>
          <cell r="F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</row>
        <row r="50">
          <cell r="D50">
            <v>54</v>
          </cell>
          <cell r="E50">
            <v>54</v>
          </cell>
          <cell r="F50">
            <v>0</v>
          </cell>
        </row>
        <row r="51">
          <cell r="D51">
            <v>370</v>
          </cell>
          <cell r="E51">
            <v>370</v>
          </cell>
          <cell r="F51">
            <v>0</v>
          </cell>
        </row>
      </sheetData>
      <sheetData sheetId="3">
        <row r="13">
          <cell r="D13">
            <v>131144</v>
          </cell>
          <cell r="E13">
            <v>131116</v>
          </cell>
          <cell r="F13">
            <v>28</v>
          </cell>
        </row>
        <row r="14">
          <cell r="D14">
            <v>28826</v>
          </cell>
          <cell r="E14">
            <v>28794</v>
          </cell>
          <cell r="F14">
            <v>32</v>
          </cell>
        </row>
        <row r="16">
          <cell r="D16">
            <v>2969</v>
          </cell>
          <cell r="E16">
            <v>2969</v>
          </cell>
          <cell r="F16">
            <v>0</v>
          </cell>
        </row>
        <row r="17">
          <cell r="D17">
            <v>1520</v>
          </cell>
          <cell r="E17">
            <v>1520</v>
          </cell>
          <cell r="F17">
            <v>0</v>
          </cell>
        </row>
        <row r="19">
          <cell r="D19">
            <v>673</v>
          </cell>
          <cell r="E19">
            <v>673</v>
          </cell>
          <cell r="F19">
            <v>0</v>
          </cell>
        </row>
        <row r="20">
          <cell r="D20">
            <v>5169</v>
          </cell>
          <cell r="E20">
            <v>5167</v>
          </cell>
          <cell r="F20">
            <v>2</v>
          </cell>
        </row>
        <row r="22">
          <cell r="D22">
            <v>1272</v>
          </cell>
          <cell r="E22">
            <v>1272</v>
          </cell>
          <cell r="F22">
            <v>0</v>
          </cell>
        </row>
        <row r="23">
          <cell r="D23">
            <v>769</v>
          </cell>
          <cell r="E23">
            <v>769</v>
          </cell>
          <cell r="F23">
            <v>0</v>
          </cell>
        </row>
        <row r="25">
          <cell r="D25">
            <v>987</v>
          </cell>
          <cell r="E25">
            <v>987</v>
          </cell>
          <cell r="F25">
            <v>0</v>
          </cell>
        </row>
        <row r="26">
          <cell r="D26">
            <v>77</v>
          </cell>
          <cell r="E26">
            <v>77</v>
          </cell>
          <cell r="F26">
            <v>0</v>
          </cell>
        </row>
        <row r="27">
          <cell r="D27">
            <v>90</v>
          </cell>
          <cell r="E27">
            <v>90</v>
          </cell>
          <cell r="F27">
            <v>0</v>
          </cell>
        </row>
        <row r="28">
          <cell r="D28">
            <v>10</v>
          </cell>
          <cell r="E28">
            <v>10</v>
          </cell>
          <cell r="F28">
            <v>0</v>
          </cell>
        </row>
        <row r="30">
          <cell r="D30">
            <v>4188</v>
          </cell>
          <cell r="E30">
            <v>4187</v>
          </cell>
          <cell r="F30">
            <v>1</v>
          </cell>
        </row>
        <row r="31">
          <cell r="D31">
            <v>2786</v>
          </cell>
          <cell r="E31">
            <v>2786</v>
          </cell>
          <cell r="F31">
            <v>0</v>
          </cell>
        </row>
        <row r="32">
          <cell r="D32">
            <v>563</v>
          </cell>
          <cell r="E32">
            <v>560</v>
          </cell>
          <cell r="F32">
            <v>3</v>
          </cell>
        </row>
        <row r="33">
          <cell r="D33">
            <v>1121</v>
          </cell>
          <cell r="E33">
            <v>1120</v>
          </cell>
          <cell r="F33">
            <v>1</v>
          </cell>
        </row>
        <row r="35">
          <cell r="D35">
            <v>56521</v>
          </cell>
          <cell r="E35">
            <v>56470</v>
          </cell>
          <cell r="F35">
            <v>51</v>
          </cell>
        </row>
        <row r="36">
          <cell r="D36">
            <v>2730</v>
          </cell>
          <cell r="E36">
            <v>2716</v>
          </cell>
          <cell r="F36">
            <v>14</v>
          </cell>
        </row>
        <row r="37">
          <cell r="D37">
            <v>2021</v>
          </cell>
          <cell r="E37">
            <v>1980</v>
          </cell>
          <cell r="F37">
            <v>41</v>
          </cell>
        </row>
        <row r="38">
          <cell r="D38">
            <v>124</v>
          </cell>
          <cell r="E38">
            <v>120</v>
          </cell>
          <cell r="F38">
            <v>4</v>
          </cell>
        </row>
        <row r="39">
          <cell r="D39">
            <v>11113</v>
          </cell>
          <cell r="E39">
            <v>11113</v>
          </cell>
          <cell r="F39">
            <v>0</v>
          </cell>
        </row>
        <row r="40">
          <cell r="D40">
            <v>1125</v>
          </cell>
          <cell r="E40">
            <v>1125</v>
          </cell>
          <cell r="F40">
            <v>0</v>
          </cell>
        </row>
        <row r="42">
          <cell r="D42">
            <v>22611</v>
          </cell>
          <cell r="E42">
            <v>22611</v>
          </cell>
          <cell r="F42">
            <v>0</v>
          </cell>
        </row>
        <row r="43">
          <cell r="D43">
            <v>2268</v>
          </cell>
          <cell r="E43">
            <v>2268</v>
          </cell>
          <cell r="F43">
            <v>0</v>
          </cell>
        </row>
        <row r="45">
          <cell r="D45">
            <v>348030</v>
          </cell>
          <cell r="E45">
            <v>347941</v>
          </cell>
          <cell r="F45">
            <v>89</v>
          </cell>
        </row>
        <row r="46">
          <cell r="D46">
            <v>41408</v>
          </cell>
          <cell r="E46">
            <v>41343</v>
          </cell>
          <cell r="F46">
            <v>65</v>
          </cell>
        </row>
        <row r="48">
          <cell r="D48">
            <v>9.0909090909090912E-2</v>
          </cell>
          <cell r="E48">
            <v>9.0909090909090912E-2</v>
          </cell>
          <cell r="F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</row>
        <row r="50">
          <cell r="D50">
            <v>106</v>
          </cell>
          <cell r="E50">
            <v>106</v>
          </cell>
          <cell r="F50">
            <v>0</v>
          </cell>
        </row>
        <row r="51">
          <cell r="D51">
            <v>831</v>
          </cell>
          <cell r="E51">
            <v>831</v>
          </cell>
          <cell r="F51">
            <v>0</v>
          </cell>
        </row>
      </sheetData>
      <sheetData sheetId="4">
        <row r="13">
          <cell r="D13">
            <v>137013</v>
          </cell>
          <cell r="E13">
            <v>137008</v>
          </cell>
          <cell r="F13">
            <v>5</v>
          </cell>
        </row>
        <row r="14">
          <cell r="D14">
            <v>32677</v>
          </cell>
          <cell r="E14">
            <v>32669</v>
          </cell>
          <cell r="F14">
            <v>8</v>
          </cell>
        </row>
        <row r="16">
          <cell r="D16">
            <v>2495</v>
          </cell>
          <cell r="E16">
            <v>2495</v>
          </cell>
          <cell r="F16">
            <v>0</v>
          </cell>
        </row>
        <row r="17">
          <cell r="D17">
            <v>1519</v>
          </cell>
          <cell r="E17">
            <v>1519</v>
          </cell>
          <cell r="F17">
            <v>0</v>
          </cell>
        </row>
        <row r="19">
          <cell r="D19">
            <v>619</v>
          </cell>
          <cell r="E19">
            <v>619</v>
          </cell>
          <cell r="F19">
            <v>0</v>
          </cell>
        </row>
        <row r="20">
          <cell r="D20">
            <v>5898</v>
          </cell>
          <cell r="E20">
            <v>5894</v>
          </cell>
          <cell r="F20">
            <v>4</v>
          </cell>
        </row>
        <row r="22">
          <cell r="D22">
            <v>1056</v>
          </cell>
          <cell r="E22">
            <v>1056</v>
          </cell>
          <cell r="F22">
            <v>0</v>
          </cell>
        </row>
        <row r="23">
          <cell r="D23">
            <v>765</v>
          </cell>
          <cell r="E23">
            <v>765</v>
          </cell>
          <cell r="F23">
            <v>0</v>
          </cell>
        </row>
        <row r="25">
          <cell r="D25">
            <v>938</v>
          </cell>
          <cell r="E25">
            <v>938</v>
          </cell>
          <cell r="F25">
            <v>0</v>
          </cell>
        </row>
        <row r="26">
          <cell r="D26">
            <v>89</v>
          </cell>
          <cell r="E26">
            <v>89</v>
          </cell>
          <cell r="F26">
            <v>0</v>
          </cell>
        </row>
        <row r="27">
          <cell r="D27">
            <v>97</v>
          </cell>
          <cell r="E27">
            <v>97</v>
          </cell>
          <cell r="F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</row>
        <row r="30">
          <cell r="D30">
            <v>3855</v>
          </cell>
          <cell r="E30">
            <v>3854</v>
          </cell>
          <cell r="F30">
            <v>1</v>
          </cell>
        </row>
        <row r="31">
          <cell r="D31">
            <v>2521</v>
          </cell>
          <cell r="E31">
            <v>2521</v>
          </cell>
          <cell r="F31">
            <v>0</v>
          </cell>
        </row>
        <row r="32">
          <cell r="D32">
            <v>589</v>
          </cell>
          <cell r="E32">
            <v>588</v>
          </cell>
          <cell r="F32">
            <v>1</v>
          </cell>
        </row>
        <row r="33">
          <cell r="D33">
            <v>1262</v>
          </cell>
          <cell r="E33">
            <v>1262</v>
          </cell>
          <cell r="F33">
            <v>0</v>
          </cell>
        </row>
        <row r="35">
          <cell r="D35">
            <v>60943</v>
          </cell>
          <cell r="E35">
            <v>60913</v>
          </cell>
          <cell r="F35">
            <v>30</v>
          </cell>
        </row>
        <row r="36">
          <cell r="D36">
            <v>1309</v>
          </cell>
          <cell r="E36">
            <v>1298</v>
          </cell>
          <cell r="F36">
            <v>11</v>
          </cell>
        </row>
        <row r="37">
          <cell r="D37">
            <v>1839</v>
          </cell>
          <cell r="E37">
            <v>1837</v>
          </cell>
          <cell r="F37">
            <v>2</v>
          </cell>
        </row>
        <row r="38">
          <cell r="D38">
            <v>0</v>
          </cell>
          <cell r="E38">
            <v>0</v>
          </cell>
          <cell r="F38">
            <v>0</v>
          </cell>
        </row>
        <row r="39">
          <cell r="D39">
            <v>15128</v>
          </cell>
          <cell r="E39">
            <v>15128</v>
          </cell>
          <cell r="F39">
            <v>0</v>
          </cell>
        </row>
        <row r="40">
          <cell r="D40">
            <v>1455</v>
          </cell>
          <cell r="E40">
            <v>1455</v>
          </cell>
          <cell r="F40">
            <v>0</v>
          </cell>
        </row>
        <row r="42">
          <cell r="D42">
            <v>19862</v>
          </cell>
          <cell r="E42">
            <v>19862</v>
          </cell>
          <cell r="F42">
            <v>0</v>
          </cell>
        </row>
        <row r="43">
          <cell r="D43">
            <v>792</v>
          </cell>
          <cell r="E43">
            <v>792</v>
          </cell>
          <cell r="F43">
            <v>0</v>
          </cell>
        </row>
        <row r="45">
          <cell r="D45">
            <v>433702</v>
          </cell>
          <cell r="E45">
            <v>433702</v>
          </cell>
          <cell r="F45">
            <v>0</v>
          </cell>
        </row>
        <row r="46">
          <cell r="D46">
            <v>84598</v>
          </cell>
          <cell r="E46">
            <v>84593</v>
          </cell>
          <cell r="F46">
            <v>5</v>
          </cell>
        </row>
        <row r="48">
          <cell r="D48">
            <v>0</v>
          </cell>
          <cell r="E48">
            <v>0</v>
          </cell>
          <cell r="F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</row>
        <row r="50">
          <cell r="D50">
            <v>232</v>
          </cell>
          <cell r="E50">
            <v>232</v>
          </cell>
          <cell r="F50">
            <v>0</v>
          </cell>
        </row>
        <row r="51">
          <cell r="D51">
            <v>812</v>
          </cell>
          <cell r="E51">
            <v>812</v>
          </cell>
          <cell r="F51">
            <v>0</v>
          </cell>
        </row>
      </sheetData>
      <sheetData sheetId="5">
        <row r="13">
          <cell r="D13">
            <v>142279</v>
          </cell>
          <cell r="E13">
            <v>142273</v>
          </cell>
          <cell r="F13">
            <v>6</v>
          </cell>
        </row>
        <row r="14">
          <cell r="D14">
            <v>28545</v>
          </cell>
          <cell r="E14">
            <v>28535</v>
          </cell>
          <cell r="F14">
            <v>10</v>
          </cell>
        </row>
        <row r="16">
          <cell r="D16">
            <v>2619</v>
          </cell>
          <cell r="E16">
            <v>2619</v>
          </cell>
          <cell r="F16">
            <v>0</v>
          </cell>
        </row>
        <row r="17">
          <cell r="D17">
            <v>1603</v>
          </cell>
          <cell r="E17">
            <v>1603</v>
          </cell>
          <cell r="F17">
            <v>0</v>
          </cell>
        </row>
        <row r="19">
          <cell r="D19">
            <v>707</v>
          </cell>
          <cell r="E19">
            <v>707</v>
          </cell>
          <cell r="F19">
            <v>0</v>
          </cell>
        </row>
        <row r="20">
          <cell r="D20">
            <v>7912</v>
          </cell>
          <cell r="E20">
            <v>7909</v>
          </cell>
          <cell r="F20">
            <v>3</v>
          </cell>
        </row>
        <row r="22">
          <cell r="D22">
            <v>1232</v>
          </cell>
          <cell r="E22">
            <v>1232</v>
          </cell>
          <cell r="F22">
            <v>0</v>
          </cell>
        </row>
        <row r="23">
          <cell r="D23">
            <v>677</v>
          </cell>
          <cell r="E23">
            <v>677</v>
          </cell>
          <cell r="F23">
            <v>0</v>
          </cell>
        </row>
        <row r="25">
          <cell r="D25">
            <v>1033</v>
          </cell>
          <cell r="E25">
            <v>1033</v>
          </cell>
          <cell r="F25">
            <v>0</v>
          </cell>
        </row>
        <row r="26">
          <cell r="D26">
            <v>75</v>
          </cell>
          <cell r="E26">
            <v>75</v>
          </cell>
          <cell r="F26">
            <v>0</v>
          </cell>
        </row>
        <row r="27">
          <cell r="D27">
            <v>62</v>
          </cell>
          <cell r="E27">
            <v>62</v>
          </cell>
          <cell r="F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</row>
        <row r="30">
          <cell r="D30">
            <v>3926</v>
          </cell>
          <cell r="E30">
            <v>3926</v>
          </cell>
          <cell r="F30">
            <v>0</v>
          </cell>
        </row>
        <row r="31">
          <cell r="D31">
            <v>3057</v>
          </cell>
          <cell r="E31">
            <v>3055</v>
          </cell>
          <cell r="F31">
            <v>2</v>
          </cell>
        </row>
        <row r="32">
          <cell r="D32">
            <v>807</v>
          </cell>
          <cell r="E32">
            <v>807</v>
          </cell>
          <cell r="F32">
            <v>0</v>
          </cell>
        </row>
        <row r="33">
          <cell r="D33">
            <v>1395</v>
          </cell>
          <cell r="E33">
            <v>1395</v>
          </cell>
          <cell r="F33">
            <v>0</v>
          </cell>
        </row>
        <row r="35">
          <cell r="D35">
            <v>59995</v>
          </cell>
          <cell r="E35">
            <v>59884</v>
          </cell>
          <cell r="F35">
            <v>111</v>
          </cell>
        </row>
        <row r="36">
          <cell r="D36">
            <v>1175</v>
          </cell>
          <cell r="E36">
            <v>1145</v>
          </cell>
          <cell r="F36">
            <v>30</v>
          </cell>
        </row>
        <row r="37">
          <cell r="D37">
            <v>1773</v>
          </cell>
          <cell r="E37">
            <v>1770</v>
          </cell>
          <cell r="F37">
            <v>3</v>
          </cell>
        </row>
        <row r="38">
          <cell r="D38">
            <v>247</v>
          </cell>
          <cell r="E38">
            <v>247</v>
          </cell>
          <cell r="F38">
            <v>0</v>
          </cell>
        </row>
        <row r="39">
          <cell r="D39">
            <v>16545</v>
          </cell>
          <cell r="E39">
            <v>16545</v>
          </cell>
          <cell r="F39">
            <v>0</v>
          </cell>
        </row>
        <row r="40">
          <cell r="D40">
            <v>1598</v>
          </cell>
          <cell r="E40">
            <v>1598</v>
          </cell>
          <cell r="F40">
            <v>0</v>
          </cell>
        </row>
        <row r="42">
          <cell r="D42">
            <v>19240</v>
          </cell>
          <cell r="E42">
            <v>19240</v>
          </cell>
          <cell r="F42">
            <v>0</v>
          </cell>
        </row>
        <row r="43">
          <cell r="D43">
            <v>831</v>
          </cell>
          <cell r="E43">
            <v>831</v>
          </cell>
          <cell r="F43">
            <v>0</v>
          </cell>
        </row>
        <row r="45">
          <cell r="D45">
            <v>502767</v>
          </cell>
          <cell r="E45">
            <v>502767</v>
          </cell>
          <cell r="F45">
            <v>0</v>
          </cell>
        </row>
        <row r="46">
          <cell r="D46">
            <v>69671</v>
          </cell>
          <cell r="E46">
            <v>69667</v>
          </cell>
          <cell r="F46">
            <v>4</v>
          </cell>
        </row>
        <row r="48">
          <cell r="D48">
            <v>0.27272727272727271</v>
          </cell>
          <cell r="E48">
            <v>0.27272727272727271</v>
          </cell>
          <cell r="F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</row>
        <row r="50">
          <cell r="D50">
            <v>271</v>
          </cell>
          <cell r="E50">
            <v>271</v>
          </cell>
          <cell r="F50">
            <v>0</v>
          </cell>
        </row>
        <row r="51">
          <cell r="D51">
            <v>1098</v>
          </cell>
          <cell r="E51">
            <v>1098</v>
          </cell>
          <cell r="F5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view="pageBreakPreview" zoomScale="96" zoomScaleNormal="75" zoomScaleSheetLayoutView="96" workbookViewId="0">
      <selection activeCell="O13" sqref="O13"/>
    </sheetView>
  </sheetViews>
  <sheetFormatPr defaultRowHeight="12.75" x14ac:dyDescent="0.25"/>
  <cols>
    <col min="1" max="1" width="24.7109375" style="18" customWidth="1"/>
    <col min="2" max="2" width="27.7109375" style="1" customWidth="1"/>
    <col min="3" max="3" width="27" style="1" customWidth="1"/>
    <col min="4" max="4" width="17.7109375" style="1" customWidth="1"/>
    <col min="5" max="5" width="17" style="1" customWidth="1"/>
    <col min="6" max="6" width="12.28515625" style="1" customWidth="1"/>
    <col min="7" max="7" width="12.7109375" style="1" customWidth="1"/>
    <col min="8" max="8" width="12.42578125" style="1" customWidth="1"/>
    <col min="9" max="9" width="13.28515625" style="1" customWidth="1"/>
    <col min="10" max="11" width="13" style="1" customWidth="1"/>
    <col min="12" max="12" width="13.85546875" style="1" customWidth="1"/>
    <col min="13" max="16384" width="9.140625" style="1"/>
  </cols>
  <sheetData>
    <row r="1" spans="1:14" ht="20.25" customHeight="1" x14ac:dyDescent="0.35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14" ht="24" customHeight="1" x14ac:dyDescent="0.25">
      <c r="A2" s="36" t="s">
        <v>1</v>
      </c>
      <c r="B2" s="36"/>
      <c r="C2" s="36"/>
      <c r="D2" s="36"/>
      <c r="E2" s="36"/>
      <c r="F2" s="36"/>
      <c r="G2" s="36"/>
      <c r="H2" s="36"/>
      <c r="I2" s="36"/>
    </row>
    <row r="3" spans="1:14" ht="15.75" customHeight="1" x14ac:dyDescent="0.25">
      <c r="A3" s="2"/>
      <c r="B3" s="2"/>
      <c r="C3" s="2"/>
      <c r="D3" s="2"/>
      <c r="E3" s="2"/>
      <c r="F3" s="37" t="s">
        <v>2</v>
      </c>
      <c r="G3" s="37"/>
      <c r="H3" s="37"/>
      <c r="I3" s="37"/>
    </row>
    <row r="4" spans="1:14" ht="19.5" customHeight="1" x14ac:dyDescent="0.25">
      <c r="A4" s="33" t="s">
        <v>3</v>
      </c>
      <c r="B4" s="38" t="s">
        <v>4</v>
      </c>
      <c r="C4" s="38"/>
      <c r="D4" s="38" t="s">
        <v>5</v>
      </c>
      <c r="E4" s="38"/>
      <c r="F4" s="38"/>
      <c r="G4" s="38"/>
      <c r="H4" s="38"/>
      <c r="I4" s="38"/>
    </row>
    <row r="5" spans="1:14" ht="31.5" customHeight="1" x14ac:dyDescent="0.25">
      <c r="A5" s="33"/>
      <c r="B5" s="3" t="s">
        <v>6</v>
      </c>
      <c r="C5" s="33" t="s">
        <v>7</v>
      </c>
      <c r="D5" s="39" t="s">
        <v>8</v>
      </c>
      <c r="E5" s="33" t="s">
        <v>9</v>
      </c>
      <c r="F5" s="33"/>
      <c r="G5" s="33"/>
      <c r="H5" s="33"/>
      <c r="I5" s="33" t="s">
        <v>10</v>
      </c>
    </row>
    <row r="6" spans="1:14" ht="60" customHeight="1" x14ac:dyDescent="0.25">
      <c r="A6" s="33"/>
      <c r="B6" s="3" t="s">
        <v>11</v>
      </c>
      <c r="C6" s="33"/>
      <c r="D6" s="40"/>
      <c r="E6" s="33" t="s">
        <v>12</v>
      </c>
      <c r="F6" s="33"/>
      <c r="G6" s="33" t="s">
        <v>13</v>
      </c>
      <c r="H6" s="33"/>
      <c r="I6" s="33"/>
    </row>
    <row r="7" spans="1:14" ht="12.75" customHeight="1" x14ac:dyDescent="0.25">
      <c r="A7" s="33"/>
      <c r="B7" s="3"/>
      <c r="C7" s="3"/>
      <c r="D7" s="4"/>
      <c r="E7" s="3" t="s">
        <v>14</v>
      </c>
      <c r="F7" s="3" t="s">
        <v>15</v>
      </c>
      <c r="G7" s="3" t="s">
        <v>14</v>
      </c>
      <c r="H7" s="3" t="s">
        <v>15</v>
      </c>
      <c r="I7" s="33"/>
    </row>
    <row r="8" spans="1:14" ht="9" customHeight="1" x14ac:dyDescent="0.25">
      <c r="A8" s="3">
        <v>1</v>
      </c>
      <c r="B8" s="3">
        <v>2</v>
      </c>
      <c r="C8" s="3">
        <v>3</v>
      </c>
      <c r="D8" s="4">
        <v>4</v>
      </c>
      <c r="E8" s="3">
        <v>5</v>
      </c>
      <c r="F8" s="3">
        <v>6</v>
      </c>
      <c r="G8" s="3">
        <v>7</v>
      </c>
      <c r="H8" s="3">
        <v>8</v>
      </c>
      <c r="I8" s="5">
        <v>9</v>
      </c>
    </row>
    <row r="9" spans="1:14" ht="18" customHeight="1" x14ac:dyDescent="0.25">
      <c r="A9" s="6" t="s">
        <v>16</v>
      </c>
      <c r="B9" s="4"/>
      <c r="C9" s="4"/>
      <c r="D9" s="7"/>
      <c r="E9" s="8"/>
      <c r="F9" s="9"/>
      <c r="G9" s="9"/>
      <c r="H9" s="9"/>
      <c r="I9" s="9"/>
    </row>
    <row r="10" spans="1:14" ht="40.5" customHeight="1" x14ac:dyDescent="0.25">
      <c r="A10" s="10" t="s">
        <v>17</v>
      </c>
      <c r="B10" s="10" t="s">
        <v>18</v>
      </c>
      <c r="C10" s="10" t="s">
        <v>19</v>
      </c>
      <c r="D10" s="8">
        <f>'[1]Qtr-1'!D13+'[1]Qtr-2'!D13+'[1]Qtr-3'!D13+'[1]Qtr-4'!D13</f>
        <v>540023</v>
      </c>
      <c r="E10" s="8">
        <f>'[1]Qtr-1'!E13+'[1]Qtr-2'!E13+'[1]Qtr-3'!E13+'[1]Qtr-4'!E13</f>
        <v>539980</v>
      </c>
      <c r="F10" s="8">
        <f>'[1]Qtr-1'!F13+'[1]Qtr-2'!F13+'[1]Qtr-3'!F13+'[1]Qtr-4'!F13</f>
        <v>43</v>
      </c>
      <c r="G10" s="11">
        <f>E10/D10</f>
        <v>0.99992037376185827</v>
      </c>
      <c r="H10" s="11">
        <f>F10/D10</f>
        <v>7.9626238141708786E-5</v>
      </c>
      <c r="I10" s="8"/>
      <c r="J10" s="12">
        <f>D10-E10-F10</f>
        <v>0</v>
      </c>
      <c r="K10" s="12">
        <f>E10+F10-D10</f>
        <v>0</v>
      </c>
      <c r="L10" s="12"/>
      <c r="M10" s="13"/>
      <c r="N10" s="13"/>
    </row>
    <row r="11" spans="1:14" ht="30" customHeight="1" x14ac:dyDescent="0.25">
      <c r="A11" s="10" t="s">
        <v>20</v>
      </c>
      <c r="B11" s="10" t="s">
        <v>21</v>
      </c>
      <c r="C11" s="10" t="s">
        <v>22</v>
      </c>
      <c r="D11" s="8">
        <f>'[1]Qtr-1'!D14+'[1]Qtr-2'!D14+'[1]Qtr-3'!D14+'[1]Qtr-4'!D14</f>
        <v>118513</v>
      </c>
      <c r="E11" s="8">
        <f>'[1]Qtr-1'!E14+'[1]Qtr-2'!E14+'[1]Qtr-3'!E14+'[1]Qtr-4'!E14</f>
        <v>118459</v>
      </c>
      <c r="F11" s="8">
        <f>'[1]Qtr-1'!F14+'[1]Qtr-2'!F14+'[1]Qtr-3'!F14+'[1]Qtr-4'!F14</f>
        <v>54</v>
      </c>
      <c r="G11" s="11">
        <f t="shared" ref="G11:G48" si="0">E11/D11</f>
        <v>0.99954435378397311</v>
      </c>
      <c r="H11" s="11">
        <f t="shared" ref="H11:H48" si="1">F11/D11</f>
        <v>4.5564621602693374E-4</v>
      </c>
      <c r="I11" s="8"/>
      <c r="J11" s="12">
        <f t="shared" ref="J11:J48" si="2">D11-E11-F11</f>
        <v>0</v>
      </c>
      <c r="K11" s="12">
        <f t="shared" ref="K11:K48" si="3">E11+F11-D11</f>
        <v>0</v>
      </c>
      <c r="L11" s="12"/>
      <c r="M11" s="13"/>
      <c r="N11" s="13"/>
    </row>
    <row r="12" spans="1:14" ht="22.5" customHeight="1" x14ac:dyDescent="0.25">
      <c r="A12" s="6" t="s">
        <v>23</v>
      </c>
      <c r="B12" s="10"/>
      <c r="C12" s="10"/>
      <c r="D12" s="8"/>
      <c r="E12" s="8"/>
      <c r="F12" s="8"/>
      <c r="G12" s="11"/>
      <c r="H12" s="11"/>
      <c r="I12" s="8"/>
      <c r="J12" s="12">
        <f t="shared" si="2"/>
        <v>0</v>
      </c>
      <c r="K12" s="12">
        <f t="shared" si="3"/>
        <v>0</v>
      </c>
      <c r="L12" s="12"/>
      <c r="M12" s="13"/>
      <c r="N12" s="13"/>
    </row>
    <row r="13" spans="1:14" ht="39" customHeight="1" x14ac:dyDescent="0.25">
      <c r="A13" s="10" t="s">
        <v>17</v>
      </c>
      <c r="B13" s="10" t="s">
        <v>24</v>
      </c>
      <c r="C13" s="10" t="s">
        <v>25</v>
      </c>
      <c r="D13" s="8">
        <f>'[1]Qtr-1'!D16+'[1]Qtr-2'!D16+'[1]Qtr-3'!D16+'[1]Qtr-4'!D16</f>
        <v>10347</v>
      </c>
      <c r="E13" s="8">
        <f>'[1]Qtr-1'!E16+'[1]Qtr-2'!E16+'[1]Qtr-3'!E16+'[1]Qtr-4'!E16</f>
        <v>10347</v>
      </c>
      <c r="F13" s="8">
        <f>'[1]Qtr-1'!F16+'[1]Qtr-2'!F16+'[1]Qtr-3'!F16+'[1]Qtr-4'!F16</f>
        <v>0</v>
      </c>
      <c r="G13" s="11">
        <f t="shared" si="0"/>
        <v>1</v>
      </c>
      <c r="H13" s="11">
        <f t="shared" si="1"/>
        <v>0</v>
      </c>
      <c r="I13" s="8"/>
      <c r="J13" s="12">
        <f t="shared" si="2"/>
        <v>0</v>
      </c>
      <c r="K13" s="12">
        <f t="shared" si="3"/>
        <v>0</v>
      </c>
      <c r="L13" s="12"/>
      <c r="M13" s="13"/>
      <c r="N13" s="13"/>
    </row>
    <row r="14" spans="1:14" ht="36" customHeight="1" x14ac:dyDescent="0.25">
      <c r="A14" s="10" t="s">
        <v>20</v>
      </c>
      <c r="B14" s="10" t="s">
        <v>26</v>
      </c>
      <c r="C14" s="10" t="s">
        <v>25</v>
      </c>
      <c r="D14" s="8">
        <f>'[1]Qtr-1'!D17+'[1]Qtr-2'!D17+'[1]Qtr-3'!D17+'[1]Qtr-4'!D17</f>
        <v>6098</v>
      </c>
      <c r="E14" s="8">
        <f>'[1]Qtr-1'!E17+'[1]Qtr-2'!E17+'[1]Qtr-3'!E17+'[1]Qtr-4'!E17</f>
        <v>6097</v>
      </c>
      <c r="F14" s="8">
        <f>'[1]Qtr-1'!F17+'[1]Qtr-2'!F17+'[1]Qtr-3'!F17+'[1]Qtr-4'!F17</f>
        <v>1</v>
      </c>
      <c r="G14" s="11">
        <f t="shared" si="0"/>
        <v>0.99983601180714987</v>
      </c>
      <c r="H14" s="11">
        <f t="shared" si="1"/>
        <v>1.6398819285011479E-4</v>
      </c>
      <c r="I14" s="8"/>
      <c r="J14" s="12">
        <f t="shared" si="2"/>
        <v>0</v>
      </c>
      <c r="K14" s="12">
        <f t="shared" si="3"/>
        <v>0</v>
      </c>
      <c r="L14" s="12"/>
      <c r="M14" s="13"/>
      <c r="N14" s="13"/>
    </row>
    <row r="15" spans="1:14" ht="30.75" customHeight="1" x14ac:dyDescent="0.25">
      <c r="A15" s="6" t="s">
        <v>27</v>
      </c>
      <c r="B15" s="10"/>
      <c r="C15" s="10"/>
      <c r="D15" s="8"/>
      <c r="E15" s="8"/>
      <c r="F15" s="8"/>
      <c r="G15" s="11"/>
      <c r="H15" s="11"/>
      <c r="I15" s="8"/>
      <c r="J15" s="12">
        <f t="shared" si="2"/>
        <v>0</v>
      </c>
      <c r="K15" s="12">
        <f t="shared" si="3"/>
        <v>0</v>
      </c>
      <c r="L15" s="12"/>
      <c r="M15" s="13"/>
      <c r="N15" s="13"/>
    </row>
    <row r="16" spans="1:14" ht="30.75" customHeight="1" x14ac:dyDescent="0.25">
      <c r="A16" s="10" t="s">
        <v>17</v>
      </c>
      <c r="B16" s="10" t="s">
        <v>28</v>
      </c>
      <c r="C16" s="10" t="s">
        <v>25</v>
      </c>
      <c r="D16" s="8">
        <f>'[1]Qtr-1'!D19+'[1]Qtr-2'!D19+'[1]Qtr-3'!D19+'[1]Qtr-4'!D19</f>
        <v>2871</v>
      </c>
      <c r="E16" s="8">
        <f>'[1]Qtr-1'!E19+'[1]Qtr-2'!E19+'[1]Qtr-3'!E19+'[1]Qtr-4'!E19</f>
        <v>2871</v>
      </c>
      <c r="F16" s="8">
        <f>'[1]Qtr-1'!F19+'[1]Qtr-2'!F19+'[1]Qtr-3'!F19+'[1]Qtr-4'!F19</f>
        <v>0</v>
      </c>
      <c r="G16" s="11">
        <f t="shared" si="0"/>
        <v>1</v>
      </c>
      <c r="H16" s="11">
        <f t="shared" si="1"/>
        <v>0</v>
      </c>
      <c r="I16" s="34"/>
      <c r="J16" s="12">
        <f t="shared" si="2"/>
        <v>0</v>
      </c>
      <c r="K16" s="12">
        <f t="shared" si="3"/>
        <v>0</v>
      </c>
      <c r="L16" s="12"/>
      <c r="M16" s="13"/>
      <c r="N16" s="13"/>
    </row>
    <row r="17" spans="1:12" ht="30.75" customHeight="1" x14ac:dyDescent="0.25">
      <c r="A17" s="10" t="s">
        <v>20</v>
      </c>
      <c r="B17" s="10" t="s">
        <v>29</v>
      </c>
      <c r="C17" s="10" t="s">
        <v>25</v>
      </c>
      <c r="D17" s="8">
        <f>'[1]Qtr-1'!D20+'[1]Qtr-2'!D20+'[1]Qtr-3'!D20+'[1]Qtr-4'!D20</f>
        <v>26637</v>
      </c>
      <c r="E17" s="8">
        <f>'[1]Qtr-1'!E20+'[1]Qtr-2'!E20+'[1]Qtr-3'!E20+'[1]Qtr-4'!E20</f>
        <v>26623</v>
      </c>
      <c r="F17" s="8">
        <f>'[1]Qtr-1'!F20+'[1]Qtr-2'!F20+'[1]Qtr-3'!F20+'[1]Qtr-4'!F20</f>
        <v>14</v>
      </c>
      <c r="G17" s="11">
        <f t="shared" si="0"/>
        <v>0.99947441528700676</v>
      </c>
      <c r="H17" s="11">
        <f t="shared" si="1"/>
        <v>5.255847129932049E-4</v>
      </c>
      <c r="I17" s="34"/>
      <c r="J17" s="12">
        <f t="shared" si="2"/>
        <v>0</v>
      </c>
      <c r="K17" s="12">
        <f t="shared" si="3"/>
        <v>0</v>
      </c>
      <c r="L17" s="12"/>
    </row>
    <row r="18" spans="1:12" ht="31.5" x14ac:dyDescent="0.25">
      <c r="A18" s="6" t="s">
        <v>30</v>
      </c>
      <c r="B18" s="10"/>
      <c r="C18" s="10"/>
      <c r="D18" s="8"/>
      <c r="E18" s="8"/>
      <c r="F18" s="8"/>
      <c r="G18" s="11"/>
      <c r="H18" s="11"/>
      <c r="I18" s="8"/>
      <c r="J18" s="12">
        <f t="shared" si="2"/>
        <v>0</v>
      </c>
      <c r="K18" s="12">
        <f t="shared" si="3"/>
        <v>0</v>
      </c>
      <c r="L18" s="12"/>
    </row>
    <row r="19" spans="1:12" ht="35.25" customHeight="1" x14ac:dyDescent="0.25">
      <c r="A19" s="10" t="s">
        <v>31</v>
      </c>
      <c r="B19" s="10" t="s">
        <v>32</v>
      </c>
      <c r="C19" s="10" t="s">
        <v>25</v>
      </c>
      <c r="D19" s="8">
        <f>'[1]Qtr-1'!D22+'[1]Qtr-2'!D22+'[1]Qtr-3'!D22+'[1]Qtr-4'!D22</f>
        <v>4836</v>
      </c>
      <c r="E19" s="8">
        <f>'[1]Qtr-1'!E22+'[1]Qtr-2'!E22+'[1]Qtr-3'!E22+'[1]Qtr-4'!E22</f>
        <v>4836</v>
      </c>
      <c r="F19" s="8">
        <f>'[1]Qtr-1'!F22+'[1]Qtr-2'!F22+'[1]Qtr-3'!F22+'[1]Qtr-4'!F22</f>
        <v>0</v>
      </c>
      <c r="G19" s="11">
        <f t="shared" si="0"/>
        <v>1</v>
      </c>
      <c r="H19" s="11">
        <f t="shared" si="1"/>
        <v>0</v>
      </c>
      <c r="I19" s="8"/>
      <c r="J19" s="12">
        <f t="shared" si="2"/>
        <v>0</v>
      </c>
      <c r="K19" s="12">
        <f t="shared" si="3"/>
        <v>0</v>
      </c>
      <c r="L19" s="12"/>
    </row>
    <row r="20" spans="1:12" ht="28.5" customHeight="1" x14ac:dyDescent="0.25">
      <c r="A20" s="10" t="s">
        <v>33</v>
      </c>
      <c r="B20" s="10" t="s">
        <v>34</v>
      </c>
      <c r="C20" s="10" t="s">
        <v>25</v>
      </c>
      <c r="D20" s="8">
        <f>'[1]Qtr-1'!D23+'[1]Qtr-2'!D23+'[1]Qtr-3'!D23+'[1]Qtr-4'!D23</f>
        <v>2972</v>
      </c>
      <c r="E20" s="8">
        <f>'[1]Qtr-1'!E23+'[1]Qtr-2'!E23+'[1]Qtr-3'!E23+'[1]Qtr-4'!E23</f>
        <v>2972</v>
      </c>
      <c r="F20" s="8">
        <f>'[1]Qtr-1'!F23+'[1]Qtr-2'!F23+'[1]Qtr-3'!F23+'[1]Qtr-4'!F23</f>
        <v>0</v>
      </c>
      <c r="G20" s="11">
        <f t="shared" si="0"/>
        <v>1</v>
      </c>
      <c r="H20" s="11">
        <f t="shared" si="1"/>
        <v>0</v>
      </c>
      <c r="I20" s="8"/>
      <c r="J20" s="12">
        <f t="shared" si="2"/>
        <v>0</v>
      </c>
      <c r="K20" s="12">
        <f t="shared" si="3"/>
        <v>0</v>
      </c>
      <c r="L20" s="12"/>
    </row>
    <row r="21" spans="1:12" ht="36.75" customHeight="1" x14ac:dyDescent="0.25">
      <c r="A21" s="6" t="s">
        <v>35</v>
      </c>
      <c r="B21" s="10"/>
      <c r="C21" s="10"/>
      <c r="D21" s="8"/>
      <c r="E21" s="8"/>
      <c r="F21" s="8"/>
      <c r="G21" s="11"/>
      <c r="H21" s="11"/>
      <c r="I21" s="8"/>
      <c r="J21" s="12">
        <f t="shared" si="2"/>
        <v>0</v>
      </c>
      <c r="K21" s="12">
        <f t="shared" si="3"/>
        <v>0</v>
      </c>
      <c r="L21" s="12"/>
    </row>
    <row r="22" spans="1:12" ht="53.25" customHeight="1" x14ac:dyDescent="0.25">
      <c r="A22" s="10" t="s">
        <v>36</v>
      </c>
      <c r="B22" s="10" t="s">
        <v>37</v>
      </c>
      <c r="C22" s="10" t="s">
        <v>22</v>
      </c>
      <c r="D22" s="8">
        <f>'[1]Qtr-1'!D25+'[1]Qtr-2'!D25+'[1]Qtr-3'!D25+'[1]Qtr-4'!D25</f>
        <v>3899</v>
      </c>
      <c r="E22" s="8">
        <f>'[1]Qtr-1'!E25+'[1]Qtr-2'!E25+'[1]Qtr-3'!E25+'[1]Qtr-4'!E25</f>
        <v>3899</v>
      </c>
      <c r="F22" s="8">
        <f>'[1]Qtr-1'!F25+'[1]Qtr-2'!F25+'[1]Qtr-3'!F25+'[1]Qtr-4'!F25</f>
        <v>0</v>
      </c>
      <c r="G22" s="11">
        <f t="shared" si="0"/>
        <v>1</v>
      </c>
      <c r="H22" s="11">
        <f t="shared" si="1"/>
        <v>0</v>
      </c>
      <c r="I22" s="8"/>
      <c r="J22" s="12">
        <f t="shared" si="2"/>
        <v>0</v>
      </c>
      <c r="K22" s="12">
        <f t="shared" si="3"/>
        <v>0</v>
      </c>
      <c r="L22" s="12"/>
    </row>
    <row r="23" spans="1:12" ht="52.5" customHeight="1" x14ac:dyDescent="0.25">
      <c r="A23" s="10" t="s">
        <v>38</v>
      </c>
      <c r="B23" s="10" t="s">
        <v>39</v>
      </c>
      <c r="C23" s="10" t="s">
        <v>22</v>
      </c>
      <c r="D23" s="8">
        <f>'[1]Qtr-1'!D26+'[1]Qtr-2'!D26+'[1]Qtr-3'!D26+'[1]Qtr-4'!D26</f>
        <v>471</v>
      </c>
      <c r="E23" s="8">
        <f>'[1]Qtr-1'!E26+'[1]Qtr-2'!E26+'[1]Qtr-3'!E26+'[1]Qtr-4'!E26</f>
        <v>471</v>
      </c>
      <c r="F23" s="8">
        <f>'[1]Qtr-1'!F26+'[1]Qtr-2'!F26+'[1]Qtr-3'!F26+'[1]Qtr-4'!F26</f>
        <v>0</v>
      </c>
      <c r="G23" s="11">
        <f t="shared" si="0"/>
        <v>1</v>
      </c>
      <c r="H23" s="11">
        <f t="shared" si="1"/>
        <v>0</v>
      </c>
      <c r="I23" s="8"/>
      <c r="J23" s="12">
        <f t="shared" si="2"/>
        <v>0</v>
      </c>
      <c r="K23" s="12">
        <f t="shared" si="3"/>
        <v>0</v>
      </c>
      <c r="L23" s="12"/>
    </row>
    <row r="24" spans="1:12" ht="65.25" customHeight="1" x14ac:dyDescent="0.25">
      <c r="A24" s="10" t="s">
        <v>40</v>
      </c>
      <c r="B24" s="10" t="s">
        <v>41</v>
      </c>
      <c r="C24" s="10" t="s">
        <v>22</v>
      </c>
      <c r="D24" s="8">
        <f>'[1]Qtr-1'!D27+'[1]Qtr-2'!D27+'[1]Qtr-3'!D27+'[1]Qtr-4'!D27</f>
        <v>390</v>
      </c>
      <c r="E24" s="8">
        <f>'[1]Qtr-1'!E27+'[1]Qtr-2'!E27+'[1]Qtr-3'!E27+'[1]Qtr-4'!E27</f>
        <v>390</v>
      </c>
      <c r="F24" s="8">
        <f>'[1]Qtr-1'!F27+'[1]Qtr-2'!F27+'[1]Qtr-3'!F27+'[1]Qtr-4'!F27</f>
        <v>0</v>
      </c>
      <c r="G24" s="11">
        <f t="shared" si="0"/>
        <v>1</v>
      </c>
      <c r="H24" s="11">
        <f t="shared" si="1"/>
        <v>0</v>
      </c>
      <c r="I24" s="8"/>
      <c r="J24" s="12">
        <f t="shared" si="2"/>
        <v>0</v>
      </c>
      <c r="K24" s="12">
        <f t="shared" si="3"/>
        <v>0</v>
      </c>
      <c r="L24" s="12"/>
    </row>
    <row r="25" spans="1:12" ht="35.25" customHeight="1" x14ac:dyDescent="0.25">
      <c r="A25" s="14"/>
      <c r="B25" s="10" t="s">
        <v>42</v>
      </c>
      <c r="C25" s="10" t="s">
        <v>22</v>
      </c>
      <c r="D25" s="8">
        <f>'[1]Qtr-1'!D28+'[1]Qtr-2'!D28+'[1]Qtr-3'!D28+'[1]Qtr-4'!D28</f>
        <v>10</v>
      </c>
      <c r="E25" s="8">
        <f>'[1]Qtr-1'!E28+'[1]Qtr-2'!E28+'[1]Qtr-3'!E28+'[1]Qtr-4'!E28</f>
        <v>10</v>
      </c>
      <c r="F25" s="8">
        <f>'[1]Qtr-1'!F28+'[1]Qtr-2'!F28+'[1]Qtr-3'!F28+'[1]Qtr-4'!F28</f>
        <v>0</v>
      </c>
      <c r="G25" s="11">
        <f t="shared" si="0"/>
        <v>1</v>
      </c>
      <c r="H25" s="11">
        <f t="shared" si="1"/>
        <v>0</v>
      </c>
      <c r="I25" s="8"/>
      <c r="J25" s="12">
        <f t="shared" si="2"/>
        <v>0</v>
      </c>
      <c r="K25" s="12">
        <f t="shared" si="3"/>
        <v>0</v>
      </c>
      <c r="L25" s="12"/>
    </row>
    <row r="26" spans="1:12" ht="30.75" customHeight="1" x14ac:dyDescent="0.25">
      <c r="A26" s="6" t="s">
        <v>43</v>
      </c>
      <c r="B26" s="10"/>
      <c r="C26" s="10"/>
      <c r="D26" s="8"/>
      <c r="E26" s="8"/>
      <c r="F26" s="8"/>
      <c r="G26" s="11"/>
      <c r="H26" s="11"/>
      <c r="I26" s="8"/>
      <c r="J26" s="12">
        <f t="shared" si="2"/>
        <v>0</v>
      </c>
      <c r="K26" s="12">
        <f t="shared" si="3"/>
        <v>0</v>
      </c>
      <c r="L26" s="12"/>
    </row>
    <row r="27" spans="1:12" ht="43.5" customHeight="1" x14ac:dyDescent="0.25">
      <c r="A27" s="10" t="s">
        <v>44</v>
      </c>
      <c r="B27" s="10" t="s">
        <v>37</v>
      </c>
      <c r="C27" s="10" t="s">
        <v>22</v>
      </c>
      <c r="D27" s="8">
        <f>'[1]Qtr-1'!D30+'[1]Qtr-2'!D30+'[1]Qtr-3'!D30+'[1]Qtr-4'!D30</f>
        <v>14963</v>
      </c>
      <c r="E27" s="8">
        <f>'[1]Qtr-1'!E30+'[1]Qtr-2'!E30+'[1]Qtr-3'!E30+'[1]Qtr-4'!E30</f>
        <v>14961</v>
      </c>
      <c r="F27" s="8">
        <f>'[1]Qtr-1'!F30+'[1]Qtr-2'!F30+'[1]Qtr-3'!F30+'[1]Qtr-4'!F30</f>
        <v>2</v>
      </c>
      <c r="G27" s="11">
        <f t="shared" si="0"/>
        <v>0.99986633696451244</v>
      </c>
      <c r="H27" s="11">
        <f t="shared" si="1"/>
        <v>1.3366303548753594E-4</v>
      </c>
      <c r="I27" s="8"/>
      <c r="J27" s="12">
        <f t="shared" si="2"/>
        <v>0</v>
      </c>
      <c r="K27" s="12">
        <f t="shared" si="3"/>
        <v>0</v>
      </c>
      <c r="L27" s="12"/>
    </row>
    <row r="28" spans="1:12" ht="43.5" customHeight="1" x14ac:dyDescent="0.25">
      <c r="A28" s="10" t="s">
        <v>45</v>
      </c>
      <c r="B28" s="10" t="s">
        <v>46</v>
      </c>
      <c r="C28" s="10" t="s">
        <v>22</v>
      </c>
      <c r="D28" s="8">
        <f>'[1]Qtr-1'!D31+'[1]Qtr-2'!D31+'[1]Qtr-3'!D31+'[1]Qtr-4'!D31</f>
        <v>10605</v>
      </c>
      <c r="E28" s="8">
        <f>'[1]Qtr-1'!E31+'[1]Qtr-2'!E31+'[1]Qtr-3'!E31+'[1]Qtr-4'!E31</f>
        <v>10602</v>
      </c>
      <c r="F28" s="8">
        <f>'[1]Qtr-1'!F31+'[1]Qtr-2'!F31+'[1]Qtr-3'!F31+'[1]Qtr-4'!F31</f>
        <v>3</v>
      </c>
      <c r="G28" s="11">
        <f t="shared" si="0"/>
        <v>0.99971711456859969</v>
      </c>
      <c r="H28" s="11">
        <f t="shared" si="1"/>
        <v>2.8288543140028287E-4</v>
      </c>
      <c r="I28" s="8"/>
      <c r="J28" s="12">
        <f t="shared" si="2"/>
        <v>0</v>
      </c>
      <c r="K28" s="12">
        <f t="shared" si="3"/>
        <v>0</v>
      </c>
      <c r="L28" s="12"/>
    </row>
    <row r="29" spans="1:12" ht="59.25" customHeight="1" x14ac:dyDescent="0.25">
      <c r="A29" s="10" t="s">
        <v>47</v>
      </c>
      <c r="B29" s="10" t="s">
        <v>48</v>
      </c>
      <c r="C29" s="10" t="s">
        <v>22</v>
      </c>
      <c r="D29" s="8">
        <f>'[1]Qtr-1'!D32+'[1]Qtr-2'!D32+'[1]Qtr-3'!D32+'[1]Qtr-4'!D32</f>
        <v>2819</v>
      </c>
      <c r="E29" s="8">
        <f>'[1]Qtr-1'!E32+'[1]Qtr-2'!E32+'[1]Qtr-3'!E32+'[1]Qtr-4'!E32</f>
        <v>2813</v>
      </c>
      <c r="F29" s="8">
        <f>'[1]Qtr-1'!F32+'[1]Qtr-2'!F32+'[1]Qtr-3'!F32+'[1]Qtr-4'!F32</f>
        <v>6</v>
      </c>
      <c r="G29" s="11">
        <f t="shared" si="0"/>
        <v>0.99787158566867684</v>
      </c>
      <c r="H29" s="11">
        <f t="shared" si="1"/>
        <v>2.1284143313231641E-3</v>
      </c>
      <c r="I29" s="8"/>
      <c r="J29" s="12">
        <f t="shared" si="2"/>
        <v>0</v>
      </c>
      <c r="K29" s="12">
        <f t="shared" si="3"/>
        <v>0</v>
      </c>
      <c r="L29" s="12"/>
    </row>
    <row r="30" spans="1:12" ht="43.5" customHeight="1" x14ac:dyDescent="0.25">
      <c r="A30" s="10" t="s">
        <v>49</v>
      </c>
      <c r="B30" s="10" t="s">
        <v>50</v>
      </c>
      <c r="C30" s="10" t="s">
        <v>22</v>
      </c>
      <c r="D30" s="8">
        <f>'[1]Qtr-1'!D33+'[1]Qtr-2'!D33+'[1]Qtr-3'!D33+'[1]Qtr-4'!D33</f>
        <v>4712</v>
      </c>
      <c r="E30" s="8">
        <f>'[1]Qtr-1'!E33+'[1]Qtr-2'!E33+'[1]Qtr-3'!E33+'[1]Qtr-4'!E33</f>
        <v>4711</v>
      </c>
      <c r="F30" s="8">
        <f>'[1]Qtr-1'!F33+'[1]Qtr-2'!F33+'[1]Qtr-3'!F33+'[1]Qtr-4'!F33</f>
        <v>1</v>
      </c>
      <c r="G30" s="11">
        <f t="shared" si="0"/>
        <v>0.99978777589134127</v>
      </c>
      <c r="H30" s="11">
        <f t="shared" si="1"/>
        <v>2.1222410865874363E-4</v>
      </c>
      <c r="I30" s="8"/>
      <c r="J30" s="12">
        <f t="shared" si="2"/>
        <v>0</v>
      </c>
      <c r="K30" s="12">
        <f t="shared" si="3"/>
        <v>0</v>
      </c>
      <c r="L30" s="12"/>
    </row>
    <row r="31" spans="1:12" ht="48.75" customHeight="1" x14ac:dyDescent="0.25">
      <c r="A31" s="6" t="s">
        <v>51</v>
      </c>
      <c r="B31" s="15"/>
      <c r="C31" s="10"/>
      <c r="D31" s="8"/>
      <c r="E31" s="8"/>
      <c r="F31" s="8"/>
      <c r="G31" s="11"/>
      <c r="H31" s="11"/>
      <c r="I31" s="8"/>
      <c r="J31" s="12">
        <f t="shared" si="2"/>
        <v>0</v>
      </c>
      <c r="K31" s="12">
        <f t="shared" si="3"/>
        <v>0</v>
      </c>
      <c r="L31" s="12"/>
    </row>
    <row r="32" spans="1:12" ht="126.75" customHeight="1" x14ac:dyDescent="0.25">
      <c r="A32" s="10" t="s">
        <v>52</v>
      </c>
      <c r="B32" s="10" t="s">
        <v>53</v>
      </c>
      <c r="C32" s="10" t="s">
        <v>54</v>
      </c>
      <c r="D32" s="8">
        <f>'[1]Qtr-1'!D35+'[1]Qtr-2'!D35+'[1]Qtr-3'!D35+'[1]Qtr-4'!D35</f>
        <v>212516</v>
      </c>
      <c r="E32" s="8">
        <f>'[1]Qtr-1'!E35+'[1]Qtr-2'!E35+'[1]Qtr-3'!E35+'[1]Qtr-4'!E35</f>
        <v>212301</v>
      </c>
      <c r="F32" s="8">
        <f>'[1]Qtr-1'!F35+'[1]Qtr-2'!F35+'[1]Qtr-3'!F35+'[1]Qtr-4'!F35</f>
        <v>215</v>
      </c>
      <c r="G32" s="11">
        <f t="shared" si="0"/>
        <v>0.99898831146831302</v>
      </c>
      <c r="H32" s="11">
        <f t="shared" si="1"/>
        <v>1.011688531687026E-3</v>
      </c>
      <c r="I32" s="8"/>
      <c r="J32" s="12">
        <f t="shared" si="2"/>
        <v>0</v>
      </c>
      <c r="K32" s="12">
        <f t="shared" si="3"/>
        <v>0</v>
      </c>
      <c r="L32" s="12"/>
    </row>
    <row r="33" spans="1:12" ht="114" customHeight="1" x14ac:dyDescent="0.25">
      <c r="A33" s="10" t="s">
        <v>55</v>
      </c>
      <c r="B33" s="10" t="s">
        <v>56</v>
      </c>
      <c r="C33" s="10" t="s">
        <v>57</v>
      </c>
      <c r="D33" s="8">
        <f>'[1]Qtr-1'!D36+'[1]Qtr-2'!D36+'[1]Qtr-3'!D36+'[1]Qtr-4'!D36</f>
        <v>7019</v>
      </c>
      <c r="E33" s="8">
        <f>'[1]Qtr-1'!E36+'[1]Qtr-2'!E36+'[1]Qtr-3'!E36+'[1]Qtr-4'!E36</f>
        <v>6938</v>
      </c>
      <c r="F33" s="8">
        <f>'[1]Qtr-1'!F36+'[1]Qtr-2'!F36+'[1]Qtr-3'!F36+'[1]Qtr-4'!F36</f>
        <v>81</v>
      </c>
      <c r="G33" s="11">
        <f t="shared" si="0"/>
        <v>0.98845989457187633</v>
      </c>
      <c r="H33" s="11">
        <f t="shared" si="1"/>
        <v>1.1540105428123665E-2</v>
      </c>
      <c r="I33" s="8"/>
      <c r="J33" s="12">
        <f t="shared" si="2"/>
        <v>0</v>
      </c>
      <c r="K33" s="12">
        <f t="shared" si="3"/>
        <v>0</v>
      </c>
      <c r="L33" s="12"/>
    </row>
    <row r="34" spans="1:12" ht="92.25" customHeight="1" x14ac:dyDescent="0.25">
      <c r="A34" s="10" t="s">
        <v>58</v>
      </c>
      <c r="B34" s="10" t="s">
        <v>59</v>
      </c>
      <c r="C34" s="10" t="s">
        <v>60</v>
      </c>
      <c r="D34" s="8">
        <f>'[1]Qtr-1'!D37+'[1]Qtr-2'!D37+'[1]Qtr-3'!D37+'[1]Qtr-4'!D37</f>
        <v>6965</v>
      </c>
      <c r="E34" s="8">
        <f>'[1]Qtr-1'!E37+'[1]Qtr-2'!E37+'[1]Qtr-3'!E37+'[1]Qtr-4'!E37</f>
        <v>6913</v>
      </c>
      <c r="F34" s="8">
        <f>'[1]Qtr-1'!F37+'[1]Qtr-2'!F37+'[1]Qtr-3'!F37+'[1]Qtr-4'!F37</f>
        <v>52</v>
      </c>
      <c r="G34" s="11">
        <f t="shared" si="0"/>
        <v>0.99253409906676238</v>
      </c>
      <c r="H34" s="11">
        <f t="shared" si="1"/>
        <v>7.4659009332376167E-3</v>
      </c>
      <c r="I34" s="8"/>
      <c r="J34" s="12">
        <f t="shared" si="2"/>
        <v>0</v>
      </c>
      <c r="K34" s="12">
        <f t="shared" si="3"/>
        <v>0</v>
      </c>
      <c r="L34" s="12"/>
    </row>
    <row r="35" spans="1:12" ht="90" customHeight="1" x14ac:dyDescent="0.25">
      <c r="A35" s="15" t="s">
        <v>61</v>
      </c>
      <c r="B35" s="10" t="s">
        <v>56</v>
      </c>
      <c r="C35" s="10" t="s">
        <v>62</v>
      </c>
      <c r="D35" s="8">
        <f>'[1]Qtr-1'!D38+'[1]Qtr-2'!D38+'[1]Qtr-3'!D38+'[1]Qtr-4'!D38</f>
        <v>371</v>
      </c>
      <c r="E35" s="8">
        <f>'[1]Qtr-1'!E38+'[1]Qtr-2'!E38+'[1]Qtr-3'!E38+'[1]Qtr-4'!E38</f>
        <v>367</v>
      </c>
      <c r="F35" s="8">
        <f>'[1]Qtr-1'!F38+'[1]Qtr-2'!F38+'[1]Qtr-3'!F38+'[1]Qtr-4'!F38</f>
        <v>4</v>
      </c>
      <c r="G35" s="11">
        <f t="shared" si="0"/>
        <v>0.98921832884097038</v>
      </c>
      <c r="H35" s="11">
        <f t="shared" si="1"/>
        <v>1.078167115902965E-2</v>
      </c>
      <c r="I35" s="8"/>
      <c r="J35" s="12">
        <f t="shared" si="2"/>
        <v>0</v>
      </c>
      <c r="K35" s="12">
        <f t="shared" si="3"/>
        <v>0</v>
      </c>
      <c r="L35" s="12"/>
    </row>
    <row r="36" spans="1:12" ht="118.5" customHeight="1" x14ac:dyDescent="0.25">
      <c r="A36" s="15" t="s">
        <v>63</v>
      </c>
      <c r="B36" s="10" t="s">
        <v>64</v>
      </c>
      <c r="C36" s="10" t="s">
        <v>60</v>
      </c>
      <c r="D36" s="8">
        <f>'[1]Qtr-1'!D39+'[1]Qtr-2'!D39+'[1]Qtr-3'!D39+'[1]Qtr-4'!D39</f>
        <v>49389</v>
      </c>
      <c r="E36" s="8">
        <f>'[1]Qtr-1'!E39+'[1]Qtr-2'!E39+'[1]Qtr-3'!E39+'[1]Qtr-4'!E39</f>
        <v>49389</v>
      </c>
      <c r="F36" s="8">
        <f>'[1]Qtr-1'!F39+'[1]Qtr-2'!F39+'[1]Qtr-3'!F39+'[1]Qtr-4'!F39</f>
        <v>0</v>
      </c>
      <c r="G36" s="11">
        <f t="shared" si="0"/>
        <v>1</v>
      </c>
      <c r="H36" s="11">
        <f t="shared" si="1"/>
        <v>0</v>
      </c>
      <c r="I36" s="8"/>
      <c r="J36" s="12">
        <f t="shared" si="2"/>
        <v>0</v>
      </c>
      <c r="K36" s="12">
        <f t="shared" si="3"/>
        <v>0</v>
      </c>
      <c r="L36" s="12"/>
    </row>
    <row r="37" spans="1:12" ht="105" customHeight="1" x14ac:dyDescent="0.25">
      <c r="A37" s="15" t="s">
        <v>65</v>
      </c>
      <c r="B37" s="10" t="s">
        <v>66</v>
      </c>
      <c r="C37" s="10" t="s">
        <v>60</v>
      </c>
      <c r="D37" s="8">
        <f>'[1]Qtr-1'!D40+'[1]Qtr-2'!D40+'[1]Qtr-3'!D40+'[1]Qtr-4'!D40</f>
        <v>4889</v>
      </c>
      <c r="E37" s="8">
        <f>'[1]Qtr-1'!E40+'[1]Qtr-2'!E40+'[1]Qtr-3'!E40+'[1]Qtr-4'!E40</f>
        <v>4889</v>
      </c>
      <c r="F37" s="8">
        <f>'[1]Qtr-1'!F40+'[1]Qtr-2'!F40+'[1]Qtr-3'!F40+'[1]Qtr-4'!F40</f>
        <v>0</v>
      </c>
      <c r="G37" s="11">
        <f t="shared" si="0"/>
        <v>1</v>
      </c>
      <c r="H37" s="11">
        <f t="shared" si="1"/>
        <v>0</v>
      </c>
      <c r="I37" s="8"/>
      <c r="J37" s="12">
        <f t="shared" si="2"/>
        <v>0</v>
      </c>
      <c r="K37" s="12">
        <f t="shared" si="3"/>
        <v>0</v>
      </c>
      <c r="L37" s="12"/>
    </row>
    <row r="38" spans="1:12" ht="54.75" customHeight="1" x14ac:dyDescent="0.25">
      <c r="A38" s="15" t="s">
        <v>67</v>
      </c>
      <c r="B38" s="10"/>
      <c r="C38" s="10"/>
      <c r="D38" s="8"/>
      <c r="E38" s="8"/>
      <c r="F38" s="8"/>
      <c r="G38" s="11"/>
      <c r="H38" s="11"/>
      <c r="I38" s="8"/>
      <c r="J38" s="12">
        <f t="shared" si="2"/>
        <v>0</v>
      </c>
      <c r="K38" s="12">
        <f t="shared" si="3"/>
        <v>0</v>
      </c>
      <c r="L38" s="12"/>
    </row>
    <row r="39" spans="1:12" ht="36.75" customHeight="1" x14ac:dyDescent="0.25">
      <c r="A39" s="10" t="s">
        <v>68</v>
      </c>
      <c r="B39" s="10" t="s">
        <v>69</v>
      </c>
      <c r="C39" s="10" t="s">
        <v>60</v>
      </c>
      <c r="D39" s="8">
        <f>'[1]Qtr-1'!D42+'[1]Qtr-2'!D42+'[1]Qtr-3'!D42+'[1]Qtr-4'!D42</f>
        <v>89791</v>
      </c>
      <c r="E39" s="8">
        <f>'[1]Qtr-1'!E42+'[1]Qtr-2'!E42+'[1]Qtr-3'!E42+'[1]Qtr-4'!E42</f>
        <v>89791</v>
      </c>
      <c r="F39" s="8">
        <f>'[1]Qtr-1'!F42+'[1]Qtr-2'!F42+'[1]Qtr-3'!F42+'[1]Qtr-4'!F42</f>
        <v>0</v>
      </c>
      <c r="G39" s="11">
        <f t="shared" si="0"/>
        <v>1</v>
      </c>
      <c r="H39" s="11">
        <f t="shared" si="1"/>
        <v>0</v>
      </c>
      <c r="I39" s="8"/>
      <c r="J39" s="12">
        <f t="shared" si="2"/>
        <v>0</v>
      </c>
      <c r="K39" s="12">
        <f t="shared" si="3"/>
        <v>0</v>
      </c>
      <c r="L39" s="12"/>
    </row>
    <row r="40" spans="1:12" ht="39.75" customHeight="1" x14ac:dyDescent="0.25">
      <c r="A40" s="10" t="s">
        <v>70</v>
      </c>
      <c r="B40" s="10" t="s">
        <v>48</v>
      </c>
      <c r="C40" s="10" t="s">
        <v>60</v>
      </c>
      <c r="D40" s="8">
        <f>'[1]Qtr-1'!D43+'[1]Qtr-2'!D43+'[1]Qtr-3'!D43+'[1]Qtr-4'!D43</f>
        <v>5664</v>
      </c>
      <c r="E40" s="8">
        <f>'[1]Qtr-1'!E43+'[1]Qtr-2'!E43+'[1]Qtr-3'!E43+'[1]Qtr-4'!E43</f>
        <v>5664</v>
      </c>
      <c r="F40" s="8">
        <f>'[1]Qtr-1'!F43+'[1]Qtr-2'!F43+'[1]Qtr-3'!F43+'[1]Qtr-4'!F43</f>
        <v>0</v>
      </c>
      <c r="G40" s="11">
        <f t="shared" si="0"/>
        <v>1</v>
      </c>
      <c r="H40" s="11">
        <f t="shared" si="1"/>
        <v>0</v>
      </c>
      <c r="I40" s="8"/>
      <c r="J40" s="12">
        <f t="shared" si="2"/>
        <v>0</v>
      </c>
      <c r="K40" s="12">
        <f t="shared" si="3"/>
        <v>0</v>
      </c>
      <c r="L40" s="12"/>
    </row>
    <row r="41" spans="1:12" ht="63.75" customHeight="1" x14ac:dyDescent="0.25">
      <c r="A41" s="15" t="s">
        <v>71</v>
      </c>
      <c r="B41" s="10"/>
      <c r="C41" s="10"/>
      <c r="D41" s="8"/>
      <c r="E41" s="8"/>
      <c r="F41" s="8"/>
      <c r="G41" s="11"/>
      <c r="H41" s="11"/>
      <c r="I41" s="8"/>
      <c r="J41" s="12">
        <f t="shared" si="2"/>
        <v>0</v>
      </c>
      <c r="K41" s="12">
        <f t="shared" si="3"/>
        <v>0</v>
      </c>
      <c r="L41" s="12"/>
    </row>
    <row r="42" spans="1:12" ht="31.5" x14ac:dyDescent="0.25">
      <c r="A42" s="10" t="s">
        <v>72</v>
      </c>
      <c r="B42" s="10" t="s">
        <v>73</v>
      </c>
      <c r="C42" s="10" t="s">
        <v>60</v>
      </c>
      <c r="D42" s="8">
        <f>'[1]Qtr-1'!D45+'[1]Qtr-2'!D45+'[1]Qtr-3'!D45+'[1]Qtr-4'!D45</f>
        <v>1444520</v>
      </c>
      <c r="E42" s="8">
        <f>'[1]Qtr-1'!E45+'[1]Qtr-2'!E45+'[1]Qtr-3'!E45+'[1]Qtr-4'!E45</f>
        <v>1444431</v>
      </c>
      <c r="F42" s="8">
        <f>'[1]Qtr-1'!F45+'[1]Qtr-2'!F45+'[1]Qtr-3'!F45+'[1]Qtr-4'!F45</f>
        <v>89</v>
      </c>
      <c r="G42" s="11">
        <f t="shared" si="0"/>
        <v>0.99993838783817457</v>
      </c>
      <c r="H42" s="11">
        <f t="shared" si="1"/>
        <v>6.1612161825381443E-5</v>
      </c>
      <c r="I42" s="8"/>
      <c r="J42" s="12">
        <f t="shared" si="2"/>
        <v>0</v>
      </c>
      <c r="K42" s="12">
        <f t="shared" si="3"/>
        <v>0</v>
      </c>
      <c r="L42" s="12"/>
    </row>
    <row r="43" spans="1:12" ht="47.25" x14ac:dyDescent="0.25">
      <c r="A43" s="10" t="s">
        <v>20</v>
      </c>
      <c r="B43" s="10" t="s">
        <v>74</v>
      </c>
      <c r="C43" s="10" t="s">
        <v>60</v>
      </c>
      <c r="D43" s="8">
        <f>'[1]Qtr-1'!D46+'[1]Qtr-2'!D46+'[1]Qtr-3'!D46+'[1]Qtr-4'!D46</f>
        <v>224232</v>
      </c>
      <c r="E43" s="8">
        <f>'[1]Qtr-1'!E46+'[1]Qtr-2'!E46+'[1]Qtr-3'!E46+'[1]Qtr-4'!E46</f>
        <v>224156</v>
      </c>
      <c r="F43" s="8">
        <f>'[1]Qtr-1'!F46+'[1]Qtr-2'!F46+'[1]Qtr-3'!F46+'[1]Qtr-4'!F46</f>
        <v>76</v>
      </c>
      <c r="G43" s="11">
        <f t="shared" si="0"/>
        <v>0.99966106532519894</v>
      </c>
      <c r="H43" s="11">
        <f t="shared" si="1"/>
        <v>3.3893467480109889E-4</v>
      </c>
      <c r="I43" s="8"/>
      <c r="J43" s="12">
        <f t="shared" si="2"/>
        <v>0</v>
      </c>
      <c r="K43" s="12">
        <f t="shared" si="3"/>
        <v>0</v>
      </c>
      <c r="L43" s="12"/>
    </row>
    <row r="44" spans="1:12" ht="56.25" customHeight="1" x14ac:dyDescent="0.25">
      <c r="A44" s="15" t="s">
        <v>75</v>
      </c>
      <c r="B44" s="10"/>
      <c r="C44" s="10"/>
      <c r="D44" s="8"/>
      <c r="E44" s="8"/>
      <c r="F44" s="8"/>
      <c r="G44" s="11"/>
      <c r="H44" s="11"/>
      <c r="I44" s="8"/>
      <c r="J44" s="12">
        <f t="shared" si="2"/>
        <v>0</v>
      </c>
      <c r="K44" s="12">
        <f t="shared" si="3"/>
        <v>0</v>
      </c>
      <c r="L44" s="12"/>
    </row>
    <row r="45" spans="1:12" ht="94.5" x14ac:dyDescent="0.25">
      <c r="A45" s="10" t="s">
        <v>76</v>
      </c>
      <c r="B45" s="10" t="s">
        <v>77</v>
      </c>
      <c r="C45" s="10" t="s">
        <v>60</v>
      </c>
      <c r="D45" s="8">
        <f>'[1]Qtr-1'!D48+'[1]Qtr-2'!D48+'[1]Qtr-3'!D48+'[1]Qtr-4'!D48</f>
        <v>0.63636363636363635</v>
      </c>
      <c r="E45" s="8">
        <f>'[1]Qtr-1'!E48+'[1]Qtr-2'!E48+'[1]Qtr-3'!E48+'[1]Qtr-4'!E48</f>
        <v>0.63636363636363635</v>
      </c>
      <c r="F45" s="8">
        <f>'[1]Qtr-1'!F48+'[1]Qtr-2'!F48+'[1]Qtr-3'!F48+'[1]Qtr-4'!F48</f>
        <v>0</v>
      </c>
      <c r="G45" s="11">
        <f t="shared" si="0"/>
        <v>1</v>
      </c>
      <c r="H45" s="11">
        <f t="shared" si="1"/>
        <v>0</v>
      </c>
      <c r="I45" s="8"/>
      <c r="J45" s="12">
        <f t="shared" si="2"/>
        <v>0</v>
      </c>
      <c r="K45" s="12">
        <f t="shared" si="3"/>
        <v>0</v>
      </c>
      <c r="L45" s="12"/>
    </row>
    <row r="46" spans="1:12" ht="47.25" x14ac:dyDescent="0.25">
      <c r="A46" s="10" t="s">
        <v>78</v>
      </c>
      <c r="B46" s="10" t="s">
        <v>79</v>
      </c>
      <c r="C46" s="10" t="s">
        <v>60</v>
      </c>
      <c r="D46" s="8">
        <f>'[1]Qtr-1'!D49+'[1]Qtr-2'!D49+'[1]Qtr-3'!D49+'[1]Qtr-4'!D49</f>
        <v>0</v>
      </c>
      <c r="E46" s="8">
        <f>'[1]Qtr-1'!E49+'[1]Qtr-2'!E49+'[1]Qtr-3'!E49+'[1]Qtr-4'!E49</f>
        <v>0</v>
      </c>
      <c r="F46" s="8">
        <f>'[1]Qtr-1'!F49+'[1]Qtr-2'!F49+'[1]Qtr-3'!F49+'[1]Qtr-4'!F49</f>
        <v>0</v>
      </c>
      <c r="G46" s="11"/>
      <c r="H46" s="11"/>
      <c r="I46" s="8"/>
      <c r="J46" s="12">
        <f t="shared" si="2"/>
        <v>0</v>
      </c>
      <c r="K46" s="12">
        <f t="shared" si="3"/>
        <v>0</v>
      </c>
      <c r="L46" s="12"/>
    </row>
    <row r="47" spans="1:12" ht="31.5" x14ac:dyDescent="0.25">
      <c r="A47" s="15" t="s">
        <v>80</v>
      </c>
      <c r="B47" s="10" t="s">
        <v>81</v>
      </c>
      <c r="C47" s="10" t="s">
        <v>82</v>
      </c>
      <c r="D47" s="8">
        <f>'[1]Qtr-1'!D50+'[1]Qtr-2'!D50+'[1]Qtr-3'!D50+'[1]Qtr-4'!D50</f>
        <v>663</v>
      </c>
      <c r="E47" s="8">
        <f>'[1]Qtr-1'!E50+'[1]Qtr-2'!E50+'[1]Qtr-3'!E50+'[1]Qtr-4'!E50</f>
        <v>663</v>
      </c>
      <c r="F47" s="8">
        <f>'[1]Qtr-1'!F50+'[1]Qtr-2'!F50+'[1]Qtr-3'!F50+'[1]Qtr-4'!F50</f>
        <v>0</v>
      </c>
      <c r="G47" s="11">
        <f t="shared" si="0"/>
        <v>1</v>
      </c>
      <c r="H47" s="11">
        <f t="shared" si="1"/>
        <v>0</v>
      </c>
      <c r="I47" s="8"/>
      <c r="J47" s="12">
        <f t="shared" si="2"/>
        <v>0</v>
      </c>
      <c r="K47" s="12">
        <f t="shared" si="3"/>
        <v>0</v>
      </c>
      <c r="L47" s="12"/>
    </row>
    <row r="48" spans="1:12" ht="31.5" x14ac:dyDescent="0.25">
      <c r="A48" s="15" t="s">
        <v>83</v>
      </c>
      <c r="B48" s="10" t="s">
        <v>84</v>
      </c>
      <c r="C48" s="10" t="s">
        <v>60</v>
      </c>
      <c r="D48" s="8">
        <f>'[1]Qtr-1'!D51+'[1]Qtr-2'!D51+'[1]Qtr-3'!D51+'[1]Qtr-4'!D51</f>
        <v>3111</v>
      </c>
      <c r="E48" s="8">
        <f>'[1]Qtr-1'!E51+'[1]Qtr-2'!E51+'[1]Qtr-3'!E51+'[1]Qtr-4'!E51</f>
        <v>3111</v>
      </c>
      <c r="F48" s="8">
        <f>'[1]Qtr-1'!F51+'[1]Qtr-2'!F51+'[1]Qtr-3'!F51+'[1]Qtr-4'!F51</f>
        <v>0</v>
      </c>
      <c r="G48" s="11">
        <f t="shared" si="0"/>
        <v>1</v>
      </c>
      <c r="H48" s="11">
        <f t="shared" si="1"/>
        <v>0</v>
      </c>
      <c r="I48" s="8"/>
      <c r="J48" s="12">
        <f t="shared" si="2"/>
        <v>0</v>
      </c>
      <c r="K48" s="12">
        <f t="shared" si="3"/>
        <v>0</v>
      </c>
      <c r="L48" s="12"/>
    </row>
    <row r="49" spans="2:11" x14ac:dyDescent="0.25">
      <c r="J49" s="12"/>
      <c r="K49" s="12"/>
    </row>
    <row r="50" spans="2:11" x14ac:dyDescent="0.25">
      <c r="J50" s="12"/>
    </row>
    <row r="52" spans="2:11" ht="15" x14ac:dyDescent="0.25">
      <c r="B52" s="16"/>
      <c r="D52" s="16"/>
      <c r="F52" s="17"/>
      <c r="G52" s="16"/>
    </row>
  </sheetData>
  <mergeCells count="13">
    <mergeCell ref="E6:F6"/>
    <mergeCell ref="G6:H6"/>
    <mergeCell ref="I16:I17"/>
    <mergeCell ref="A1:I1"/>
    <mergeCell ref="A2:I2"/>
    <mergeCell ref="F3:I3"/>
    <mergeCell ref="A4:A7"/>
    <mergeCell ref="B4:C4"/>
    <mergeCell ref="D4:I4"/>
    <mergeCell ref="C5:C6"/>
    <mergeCell ref="D5:D6"/>
    <mergeCell ref="E5:H5"/>
    <mergeCell ref="I5:I7"/>
  </mergeCells>
  <printOptions horizontalCentered="1"/>
  <pageMargins left="0" right="0" top="0.25" bottom="0" header="0" footer="0"/>
  <pageSetup paperSize="9" scale="75" orientation="landscape" r:id="rId1"/>
  <headerFooter alignWithMargins="0"/>
  <rowBreaks count="4" manualBreakCount="4">
    <brk id="20" max="8" man="1"/>
    <brk id="30" max="8" man="1"/>
    <brk id="36" max="8" man="1"/>
    <brk id="4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21"/>
  <sheetViews>
    <sheetView tabSelected="1" zoomScaleNormal="100" workbookViewId="0">
      <pane xSplit="2" ySplit="4" topLeftCell="C5" activePane="bottomRight" state="frozen"/>
      <selection activeCell="T14" sqref="T14"/>
      <selection pane="topRight" activeCell="T14" sqref="T14"/>
      <selection pane="bottomLeft" activeCell="T14" sqref="T14"/>
      <selection pane="bottomRight" activeCell="R7" sqref="R7"/>
    </sheetView>
  </sheetViews>
  <sheetFormatPr defaultRowHeight="15" x14ac:dyDescent="0.25"/>
  <cols>
    <col min="1" max="1" width="9.140625" style="32" customWidth="1"/>
    <col min="2" max="2" width="34.5703125" style="32" customWidth="1"/>
    <col min="3" max="3" width="15.7109375" style="32" customWidth="1"/>
    <col min="4" max="4" width="23.42578125" style="32" customWidth="1"/>
    <col min="5" max="5" width="12.28515625" style="32" hidden="1" customWidth="1"/>
    <col min="6" max="6" width="11" style="32" hidden="1" customWidth="1"/>
    <col min="7" max="7" width="22.42578125" style="32" customWidth="1"/>
    <col min="8" max="9" width="15.7109375" style="32" customWidth="1"/>
    <col min="10" max="16384" width="9.140625" style="32"/>
  </cols>
  <sheetData>
    <row r="1" spans="1:9" s="19" customFormat="1" ht="20.25" x14ac:dyDescent="0.25">
      <c r="A1" s="41" t="s">
        <v>85</v>
      </c>
      <c r="B1" s="41"/>
      <c r="C1" s="41"/>
      <c r="D1" s="41"/>
      <c r="E1" s="41"/>
      <c r="F1" s="41"/>
      <c r="G1" s="41"/>
      <c r="H1" s="41"/>
      <c r="I1" s="41"/>
    </row>
    <row r="2" spans="1:9" s="20" customFormat="1" ht="34.5" customHeight="1" x14ac:dyDescent="0.25">
      <c r="A2" s="42" t="s">
        <v>86</v>
      </c>
      <c r="B2" s="42"/>
      <c r="C2" s="42"/>
      <c r="D2" s="42"/>
      <c r="E2" s="42"/>
      <c r="F2" s="42"/>
      <c r="G2" s="42"/>
      <c r="H2" s="42"/>
      <c r="I2" s="42"/>
    </row>
    <row r="3" spans="1:9" s="22" customFormat="1" ht="71.25" customHeight="1" x14ac:dyDescent="0.25">
      <c r="A3" s="21" t="s">
        <v>87</v>
      </c>
      <c r="B3" s="21" t="s">
        <v>88</v>
      </c>
      <c r="C3" s="21" t="s">
        <v>89</v>
      </c>
      <c r="D3" s="21" t="s">
        <v>90</v>
      </c>
      <c r="E3" s="21" t="s">
        <v>91</v>
      </c>
      <c r="F3" s="21" t="s">
        <v>91</v>
      </c>
      <c r="G3" s="21" t="s">
        <v>91</v>
      </c>
      <c r="H3" s="21" t="s">
        <v>92</v>
      </c>
      <c r="I3" s="21" t="s">
        <v>93</v>
      </c>
    </row>
    <row r="4" spans="1:9" s="22" customFormat="1" ht="15.75" x14ac:dyDescent="0.25">
      <c r="A4" s="21">
        <v>1</v>
      </c>
      <c r="B4" s="21">
        <v>2</v>
      </c>
      <c r="C4" s="23">
        <v>3</v>
      </c>
      <c r="D4" s="23">
        <v>4</v>
      </c>
      <c r="E4" s="23">
        <v>5</v>
      </c>
      <c r="F4" s="23"/>
      <c r="G4" s="23">
        <v>5</v>
      </c>
      <c r="H4" s="23" t="s">
        <v>94</v>
      </c>
      <c r="I4" s="23">
        <v>7</v>
      </c>
    </row>
    <row r="5" spans="1:9" s="22" customFormat="1" ht="36" customHeight="1" x14ac:dyDescent="0.25">
      <c r="A5" s="24">
        <v>1</v>
      </c>
      <c r="B5" s="25" t="s">
        <v>95</v>
      </c>
      <c r="C5" s="26">
        <v>0</v>
      </c>
      <c r="D5" s="26">
        <f>'Format 1'!D32+'Format 1'!D33+'Format 1'!D34</f>
        <v>226500</v>
      </c>
      <c r="E5" s="26" t="e">
        <f>#REF!+#REF!+#REF!+#REF!</f>
        <v>#REF!</v>
      </c>
      <c r="F5" s="26" t="e">
        <f>#REF!+#REF!+#REF!+#REF!</f>
        <v>#REF!</v>
      </c>
      <c r="G5" s="26">
        <f>'Format 1'!E32+'Format 1'!F32+'Format 1'!E33+'Format 1'!F33+'Format 1'!E34+'Format 1'!F34</f>
        <v>226500</v>
      </c>
      <c r="H5" s="26">
        <f>+C5+D5-G5</f>
        <v>0</v>
      </c>
      <c r="I5" s="27">
        <f>G5/D5+C5</f>
        <v>1</v>
      </c>
    </row>
    <row r="6" spans="1:9" s="22" customFormat="1" ht="59.1" customHeight="1" x14ac:dyDescent="0.25">
      <c r="A6" s="24">
        <v>2</v>
      </c>
      <c r="B6" s="25" t="s">
        <v>96</v>
      </c>
      <c r="C6" s="26">
        <v>0</v>
      </c>
      <c r="D6" s="26">
        <f>'Format 1'!D36</f>
        <v>49389</v>
      </c>
      <c r="E6" s="26"/>
      <c r="F6" s="26"/>
      <c r="G6" s="26">
        <f>'Format 1'!E36+'Format 1'!F36</f>
        <v>49389</v>
      </c>
      <c r="H6" s="26">
        <f t="shared" ref="H6:H14" si="0">+C6+D6-G6</f>
        <v>0</v>
      </c>
      <c r="I6" s="27">
        <f t="shared" ref="I6:I15" si="1">G6/D6+C6</f>
        <v>1</v>
      </c>
    </row>
    <row r="7" spans="1:9" s="22" customFormat="1" ht="59.1" customHeight="1" x14ac:dyDescent="0.25">
      <c r="A7" s="24">
        <v>3</v>
      </c>
      <c r="B7" s="25" t="s">
        <v>97</v>
      </c>
      <c r="C7" s="28">
        <v>0</v>
      </c>
      <c r="D7" s="26">
        <f>'Format 1'!D37</f>
        <v>4889</v>
      </c>
      <c r="E7" s="26"/>
      <c r="F7" s="26"/>
      <c r="G7" s="26">
        <f>'Format 1'!E37+'Format 1'!F37</f>
        <v>4889</v>
      </c>
      <c r="H7" s="26">
        <f t="shared" si="0"/>
        <v>0</v>
      </c>
      <c r="I7" s="27">
        <f t="shared" si="1"/>
        <v>1</v>
      </c>
    </row>
    <row r="8" spans="1:9" s="22" customFormat="1" ht="36" customHeight="1" x14ac:dyDescent="0.25">
      <c r="A8" s="24">
        <v>4</v>
      </c>
      <c r="B8" s="25" t="s">
        <v>98</v>
      </c>
      <c r="C8" s="28">
        <v>0</v>
      </c>
      <c r="D8" s="26">
        <f>'Format 1'!D10+'Format 1'!D11</f>
        <v>658536</v>
      </c>
      <c r="E8" s="26"/>
      <c r="F8" s="26"/>
      <c r="G8" s="26">
        <f>'Format 1'!E10+'Format 1'!F10+'Format 1'!E11+'Format 1'!F11</f>
        <v>658536</v>
      </c>
      <c r="H8" s="26">
        <f t="shared" si="0"/>
        <v>0</v>
      </c>
      <c r="I8" s="27">
        <f t="shared" si="1"/>
        <v>1</v>
      </c>
    </row>
    <row r="9" spans="1:9" s="22" customFormat="1" ht="36" customHeight="1" x14ac:dyDescent="0.25">
      <c r="A9" s="24">
        <v>5</v>
      </c>
      <c r="B9" s="25" t="s">
        <v>99</v>
      </c>
      <c r="C9" s="28">
        <v>0</v>
      </c>
      <c r="D9" s="26">
        <f>'Format 1'!D42+'Format 1'!D43</f>
        <v>1668752</v>
      </c>
      <c r="E9" s="26"/>
      <c r="F9" s="26"/>
      <c r="G9" s="26">
        <f>'Format 1'!E42+'Format 1'!F42+'Format 1'!E43+'Format 1'!F43</f>
        <v>1668752</v>
      </c>
      <c r="H9" s="26">
        <f t="shared" si="0"/>
        <v>0</v>
      </c>
      <c r="I9" s="27">
        <f t="shared" si="1"/>
        <v>1</v>
      </c>
    </row>
    <row r="10" spans="1:9" s="22" customFormat="1" ht="36" customHeight="1" x14ac:dyDescent="0.25">
      <c r="A10" s="24">
        <v>6</v>
      </c>
      <c r="B10" s="25" t="s">
        <v>100</v>
      </c>
      <c r="C10" s="28">
        <v>0</v>
      </c>
      <c r="D10" s="26">
        <f>'Format 1'!D47</f>
        <v>663</v>
      </c>
      <c r="E10" s="26"/>
      <c r="F10" s="26"/>
      <c r="G10" s="26">
        <f>'Format 1'!E47+'Format 1'!F47</f>
        <v>663</v>
      </c>
      <c r="H10" s="26">
        <f t="shared" si="0"/>
        <v>0</v>
      </c>
      <c r="I10" s="27">
        <f t="shared" si="1"/>
        <v>1</v>
      </c>
    </row>
    <row r="11" spans="1:9" s="22" customFormat="1" ht="36" customHeight="1" x14ac:dyDescent="0.25">
      <c r="A11" s="29">
        <v>7</v>
      </c>
      <c r="B11" s="25" t="s">
        <v>101</v>
      </c>
      <c r="C11" s="28">
        <v>0</v>
      </c>
      <c r="D11" s="26">
        <f>'Format 1'!D48</f>
        <v>3111</v>
      </c>
      <c r="E11" s="26"/>
      <c r="F11" s="26"/>
      <c r="G11" s="26">
        <f>'Format 1'!E48+'Format 1'!F48</f>
        <v>3111</v>
      </c>
      <c r="H11" s="26">
        <f t="shared" si="0"/>
        <v>0</v>
      </c>
      <c r="I11" s="27">
        <f t="shared" si="1"/>
        <v>1</v>
      </c>
    </row>
    <row r="12" spans="1:9" s="22" customFormat="1" ht="36" customHeight="1" x14ac:dyDescent="0.25">
      <c r="A12" s="24">
        <v>8</v>
      </c>
      <c r="B12" s="25" t="s">
        <v>102</v>
      </c>
      <c r="C12" s="28">
        <v>0</v>
      </c>
      <c r="D12" s="26">
        <f>'Format 1'!D27+'Format 1'!D28+'Format 1'!D29+'Format 1'!D30</f>
        <v>33099</v>
      </c>
      <c r="E12" s="26"/>
      <c r="F12" s="26"/>
      <c r="G12" s="26">
        <f>'Format 1'!E27+'Format 1'!F27+'Format 1'!E28+'Format 1'!F28+'Format 1'!E29+'Format 1'!F29+'Format 1'!E30+'Format 1'!F30</f>
        <v>33099</v>
      </c>
      <c r="H12" s="26">
        <f t="shared" si="0"/>
        <v>0</v>
      </c>
      <c r="I12" s="27">
        <f t="shared" si="1"/>
        <v>1</v>
      </c>
    </row>
    <row r="13" spans="1:9" s="22" customFormat="1" ht="36" customHeight="1" x14ac:dyDescent="0.25">
      <c r="A13" s="24">
        <v>9</v>
      </c>
      <c r="B13" s="25" t="s">
        <v>103</v>
      </c>
      <c r="C13" s="28">
        <v>0</v>
      </c>
      <c r="D13" s="26">
        <f>'Format 1'!D13+'Format 1'!D14</f>
        <v>16445</v>
      </c>
      <c r="E13" s="26"/>
      <c r="F13" s="26"/>
      <c r="G13" s="26">
        <f>'Format 1'!E13+'Format 1'!F13+'Format 1'!E14+'Format 1'!F14</f>
        <v>16445</v>
      </c>
      <c r="H13" s="26">
        <f t="shared" si="0"/>
        <v>0</v>
      </c>
      <c r="I13" s="27">
        <f t="shared" si="1"/>
        <v>1</v>
      </c>
    </row>
    <row r="14" spans="1:9" s="22" customFormat="1" ht="36" customHeight="1" x14ac:dyDescent="0.25">
      <c r="A14" s="24">
        <v>10</v>
      </c>
      <c r="B14" s="25" t="s">
        <v>104</v>
      </c>
      <c r="C14" s="28">
        <v>0</v>
      </c>
      <c r="D14" s="26">
        <f>'Format 1'!D16+'Format 1'!D17</f>
        <v>29508</v>
      </c>
      <c r="E14" s="26"/>
      <c r="F14" s="26"/>
      <c r="G14" s="26">
        <f>'Format 1'!E16+'Format 1'!F16+'Format 1'!E17+'Format 1'!F17</f>
        <v>29508</v>
      </c>
      <c r="H14" s="26">
        <f t="shared" si="0"/>
        <v>0</v>
      </c>
      <c r="I14" s="27">
        <f t="shared" si="1"/>
        <v>1</v>
      </c>
    </row>
    <row r="15" spans="1:9" s="22" customFormat="1" ht="36" customHeight="1" x14ac:dyDescent="0.25">
      <c r="A15" s="24"/>
      <c r="B15" s="30" t="s">
        <v>105</v>
      </c>
      <c r="C15" s="28">
        <f>SUM(C5:C14)</f>
        <v>0</v>
      </c>
      <c r="D15" s="26">
        <f>SUM(D5:D14)</f>
        <v>2690892</v>
      </c>
      <c r="E15" s="26" t="e">
        <f t="shared" ref="E15:H15" si="2">SUM(E5:E14)</f>
        <v>#REF!</v>
      </c>
      <c r="F15" s="26" t="e">
        <f t="shared" si="2"/>
        <v>#REF!</v>
      </c>
      <c r="G15" s="26">
        <f t="shared" si="2"/>
        <v>2690892</v>
      </c>
      <c r="H15" s="26">
        <f t="shared" si="2"/>
        <v>0</v>
      </c>
      <c r="I15" s="27">
        <f t="shared" si="1"/>
        <v>1</v>
      </c>
    </row>
    <row r="21" spans="4:4" x14ac:dyDescent="0.25">
      <c r="D21" s="31"/>
    </row>
  </sheetData>
  <mergeCells count="2">
    <mergeCell ref="A1:I1"/>
    <mergeCell ref="A2:I2"/>
  </mergeCells>
  <printOptions horizontalCentered="1"/>
  <pageMargins left="0.25" right="0.25" top="0.41" bottom="0.25" header="0.37" footer="0.3"/>
  <pageSetup paperSize="9" scale="95" orientation="landscape" blackAndWhite="1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Format 1</vt:lpstr>
      <vt:lpstr>Format 2</vt:lpstr>
      <vt:lpstr>'Format 1'!Print_Area</vt:lpstr>
      <vt:lpstr>'Format 2'!Print_Area</vt:lpstr>
      <vt:lpstr>'Format 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2021-04-21T06:16:44Z</dcterms:created>
  <dcterms:modified xsi:type="dcterms:W3CDTF">2021-04-21T06:18:54Z</dcterms:modified>
</cp:coreProperties>
</file>